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Z:\ZAVRŠNI 2025 RADNO\Objava 2025\"/>
    </mc:Choice>
  </mc:AlternateContent>
  <xr:revisionPtr revIDLastSave="0" documentId="13_ncr:1_{1100C4DB-D6EC-47E0-8CB7-253A3437A012}" xr6:coauthVersionLast="47" xr6:coauthVersionMax="47" xr10:uidLastSave="{00000000-0000-0000-0000-000000000000}"/>
  <bookViews>
    <workbookView xWindow="-120" yWindow="-120" windowWidth="29040" windowHeight="15720" tabRatio="660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E371" i="82" s="1"/>
  <c r="D374" i="82"/>
  <c r="D371" i="82" s="1"/>
  <c r="E372" i="82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D287" i="82" s="1"/>
  <c r="E288" i="82"/>
  <c r="D288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E187" i="82" s="1"/>
  <c r="D188" i="82"/>
  <c r="D187" i="82" s="1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D62" i="82"/>
  <c r="E57" i="82"/>
  <c r="D57" i="82"/>
  <c r="D56" i="82" s="1"/>
  <c r="E56" i="82"/>
  <c r="E52" i="82"/>
  <c r="D52" i="82"/>
  <c r="E46" i="82"/>
  <c r="E45" i="82" s="1"/>
  <c r="D46" i="82"/>
  <c r="D45" i="82" s="1"/>
  <c r="D44" i="82" s="1"/>
  <c r="E40" i="82"/>
  <c r="D40" i="82"/>
  <c r="D39" i="82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E7" i="82" s="1"/>
  <c r="E6" i="82" s="1"/>
  <c r="D8" i="82"/>
  <c r="D7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E287" i="81" s="1"/>
  <c r="D293" i="81"/>
  <c r="D287" i="81" s="1"/>
  <c r="E288" i="81"/>
  <c r="D288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E244" i="81" s="1"/>
  <c r="D246" i="81"/>
  <c r="D245" i="81" s="1"/>
  <c r="D244" i="81" s="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 s="1"/>
  <c r="E193" i="81"/>
  <c r="D193" i="81"/>
  <c r="E189" i="81"/>
  <c r="E188" i="81" s="1"/>
  <c r="D189" i="81"/>
  <c r="D188" i="81" s="1"/>
  <c r="D187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E113" i="81" s="1"/>
  <c r="D114" i="81"/>
  <c r="D113" i="81" s="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D62" i="81"/>
  <c r="D56" i="81" s="1"/>
  <c r="E57" i="81"/>
  <c r="E56" i="81" s="1"/>
  <c r="D57" i="81"/>
  <c r="E52" i="81"/>
  <c r="D52" i="81"/>
  <c r="E46" i="81"/>
  <c r="E45" i="81" s="1"/>
  <c r="D46" i="81"/>
  <c r="D45" i="81" s="1"/>
  <c r="E40" i="81"/>
  <c r="D40" i="81"/>
  <c r="D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E7" i="81" s="1"/>
  <c r="E6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D244" i="80" s="1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E200" i="80" s="1"/>
  <c r="D206" i="80"/>
  <c r="E201" i="80"/>
  <c r="D201" i="80"/>
  <c r="D200" i="80" s="1"/>
  <c r="E193" i="80"/>
  <c r="E188" i="80" s="1"/>
  <c r="D193" i="80"/>
  <c r="D188" i="80" s="1"/>
  <c r="E189" i="80"/>
  <c r="D189" i="80"/>
  <c r="E181" i="80"/>
  <c r="D181" i="80"/>
  <c r="E175" i="80"/>
  <c r="D175" i="80"/>
  <c r="E170" i="80"/>
  <c r="D170" i="80"/>
  <c r="D165" i="80" s="1"/>
  <c r="E166" i="80"/>
  <c r="E165" i="80" s="1"/>
  <c r="D166" i="80"/>
  <c r="E161" i="80"/>
  <c r="E154" i="80" s="1"/>
  <c r="D161" i="80"/>
  <c r="D154" i="80" s="1"/>
  <c r="E155" i="80"/>
  <c r="D155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D122" i="80" s="1"/>
  <c r="E123" i="80"/>
  <c r="E122" i="80" s="1"/>
  <c r="D123" i="80"/>
  <c r="E117" i="80"/>
  <c r="E113" i="80" s="1"/>
  <c r="D117" i="80"/>
  <c r="D113" i="80" s="1"/>
  <c r="E114" i="80"/>
  <c r="D114" i="80"/>
  <c r="E108" i="80"/>
  <c r="E94" i="80" s="1"/>
  <c r="D108" i="80"/>
  <c r="E100" i="80"/>
  <c r="D100" i="80"/>
  <c r="E95" i="80"/>
  <c r="D95" i="80"/>
  <c r="D94" i="80" s="1"/>
  <c r="E86" i="80"/>
  <c r="D86" i="80"/>
  <c r="E81" i="80"/>
  <c r="D81" i="80"/>
  <c r="E70" i="80"/>
  <c r="D70" i="80"/>
  <c r="D56" i="80" s="1"/>
  <c r="D62" i="80"/>
  <c r="E57" i="80"/>
  <c r="D57" i="80"/>
  <c r="E56" i="80"/>
  <c r="E52" i="80"/>
  <c r="D52" i="80"/>
  <c r="E46" i="80"/>
  <c r="E45" i="80" s="1"/>
  <c r="E44" i="80" s="1"/>
  <c r="D46" i="80"/>
  <c r="D45" i="80"/>
  <c r="E40" i="80"/>
  <c r="D40" i="80"/>
  <c r="D39" i="80"/>
  <c r="E35" i="80"/>
  <c r="D35" i="80"/>
  <c r="E30" i="80"/>
  <c r="D30" i="80"/>
  <c r="E25" i="80"/>
  <c r="D25" i="80"/>
  <c r="E20" i="80"/>
  <c r="E19" i="80" s="1"/>
  <c r="E6" i="80" s="1"/>
  <c r="D20" i="80"/>
  <c r="D19" i="80" s="1"/>
  <c r="E14" i="80"/>
  <c r="D14" i="80"/>
  <c r="E11" i="80"/>
  <c r="D11" i="80"/>
  <c r="E8" i="80"/>
  <c r="D8" i="80"/>
  <c r="D7" i="80" s="1"/>
  <c r="E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D371" i="79" s="1"/>
  <c r="E372" i="79"/>
  <c r="E371" i="79" s="1"/>
  <c r="D372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E287" i="79" s="1"/>
  <c r="D299" i="79"/>
  <c r="E297" i="79"/>
  <c r="D297" i="79"/>
  <c r="E293" i="79"/>
  <c r="D293" i="79"/>
  <c r="E288" i="79"/>
  <c r="D288" i="79"/>
  <c r="D287" i="79" s="1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 s="1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 s="1"/>
  <c r="E193" i="79"/>
  <c r="D193" i="79"/>
  <c r="E189" i="79"/>
  <c r="D189" i="79"/>
  <c r="E188" i="79"/>
  <c r="D188" i="79"/>
  <c r="D187" i="79" s="1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E113" i="79" s="1"/>
  <c r="D114" i="79"/>
  <c r="D113" i="79" s="1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D62" i="79"/>
  <c r="E57" i="79"/>
  <c r="D57" i="79"/>
  <c r="D56" i="79" s="1"/>
  <c r="E56" i="79"/>
  <c r="E52" i="79"/>
  <c r="D52" i="79"/>
  <c r="E46" i="79"/>
  <c r="E45" i="79" s="1"/>
  <c r="D46" i="79"/>
  <c r="D45" i="79" s="1"/>
  <c r="E40" i="79"/>
  <c r="D40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D8" i="79"/>
  <c r="D7" i="79" s="1"/>
  <c r="E7" i="79"/>
  <c r="E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D287" i="78" s="1"/>
  <c r="E288" i="78"/>
  <c r="D288" i="78"/>
  <c r="E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D244" i="78" s="1"/>
  <c r="E239" i="78"/>
  <c r="D239" i="78"/>
  <c r="E237" i="78"/>
  <c r="D237" i="78"/>
  <c r="E234" i="78"/>
  <c r="D234" i="78"/>
  <c r="E233" i="78"/>
  <c r="D233" i="78"/>
  <c r="E228" i="78"/>
  <c r="D228" i="78"/>
  <c r="E225" i="78"/>
  <c r="E200" i="78" s="1"/>
  <c r="D225" i="78"/>
  <c r="E220" i="78"/>
  <c r="D220" i="78"/>
  <c r="E215" i="78"/>
  <c r="D215" i="78"/>
  <c r="E206" i="78"/>
  <c r="D206" i="78"/>
  <c r="E201" i="78"/>
  <c r="D201" i="78"/>
  <c r="D200" i="78" s="1"/>
  <c r="E193" i="78"/>
  <c r="D193" i="78"/>
  <c r="E189" i="78"/>
  <c r="E188" i="78" s="1"/>
  <c r="E187" i="78" s="1"/>
  <c r="D189" i="78"/>
  <c r="D188" i="78" s="1"/>
  <c r="D187" i="78" s="1"/>
  <c r="E181" i="78"/>
  <c r="D181" i="78"/>
  <c r="E175" i="78"/>
  <c r="D175" i="78"/>
  <c r="E170" i="78"/>
  <c r="D170" i="78"/>
  <c r="D165" i="78" s="1"/>
  <c r="E166" i="78"/>
  <c r="E165" i="78" s="1"/>
  <c r="D166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E114" i="78"/>
  <c r="E113" i="78" s="1"/>
  <c r="D114" i="78"/>
  <c r="D113" i="78" s="1"/>
  <c r="E108" i="78"/>
  <c r="E94" i="78" s="1"/>
  <c r="D108" i="78"/>
  <c r="E100" i="78"/>
  <c r="D100" i="78"/>
  <c r="E95" i="78"/>
  <c r="D95" i="78"/>
  <c r="D94" i="78" s="1"/>
  <c r="E86" i="78"/>
  <c r="D86" i="78"/>
  <c r="E81" i="78"/>
  <c r="D81" i="78"/>
  <c r="E70" i="78"/>
  <c r="D70" i="78"/>
  <c r="D62" i="78"/>
  <c r="D56" i="78" s="1"/>
  <c r="E57" i="78"/>
  <c r="E56" i="78" s="1"/>
  <c r="D57" i="78"/>
  <c r="E52" i="78"/>
  <c r="D52" i="78"/>
  <c r="E46" i="78"/>
  <c r="E45" i="78" s="1"/>
  <c r="D46" i="78"/>
  <c r="D45" i="78"/>
  <c r="E40" i="78"/>
  <c r="D40" i="78"/>
  <c r="D39" i="78" s="1"/>
  <c r="E35" i="78"/>
  <c r="D35" i="78"/>
  <c r="E30" i="78"/>
  <c r="D30" i="78"/>
  <c r="E25" i="78"/>
  <c r="D25" i="78"/>
  <c r="E20" i="78"/>
  <c r="E19" i="78" s="1"/>
  <c r="E6" i="78" s="1"/>
  <c r="D20" i="78"/>
  <c r="D19" i="78" s="1"/>
  <c r="E14" i="78"/>
  <c r="D14" i="78"/>
  <c r="E11" i="78"/>
  <c r="D11" i="78"/>
  <c r="E8" i="78"/>
  <c r="D8" i="78"/>
  <c r="D7" i="78" s="1"/>
  <c r="D6" i="78" s="1"/>
  <c r="E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D371" i="77" s="1"/>
  <c r="E372" i="77"/>
  <c r="D372" i="77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E244" i="77" s="1"/>
  <c r="D246" i="77"/>
  <c r="D245" i="77" s="1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E200" i="77"/>
  <c r="E193" i="77"/>
  <c r="D193" i="77"/>
  <c r="D188" i="77" s="1"/>
  <c r="D187" i="77" s="1"/>
  <c r="E189" i="77"/>
  <c r="E188" i="77" s="1"/>
  <c r="E187" i="77" s="1"/>
  <c r="D189" i="77"/>
  <c r="E181" i="77"/>
  <c r="D181" i="77"/>
  <c r="E175" i="77"/>
  <c r="D175" i="77"/>
  <c r="E170" i="77"/>
  <c r="D170" i="77"/>
  <c r="D165" i="77" s="1"/>
  <c r="E166" i="77"/>
  <c r="E165" i="77" s="1"/>
  <c r="D166" i="77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D122" i="77" s="1"/>
  <c r="E123" i="77"/>
  <c r="E122" i="77" s="1"/>
  <c r="D123" i="77"/>
  <c r="E117" i="77"/>
  <c r="D117" i="77"/>
  <c r="E114" i="77"/>
  <c r="D114" i="77"/>
  <c r="D113" i="77" s="1"/>
  <c r="E113" i="77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D56" i="77" s="1"/>
  <c r="D62" i="77"/>
  <c r="E57" i="77"/>
  <c r="D57" i="77"/>
  <c r="E56" i="77"/>
  <c r="E52" i="77"/>
  <c r="D52" i="77"/>
  <c r="E46" i="77"/>
  <c r="E45" i="77" s="1"/>
  <c r="D46" i="77"/>
  <c r="D45" i="77" s="1"/>
  <c r="E40" i="77"/>
  <c r="D40" i="77"/>
  <c r="D39" i="77"/>
  <c r="E35" i="77"/>
  <c r="D35" i="77"/>
  <c r="E30" i="77"/>
  <c r="D30" i="77"/>
  <c r="E25" i="77"/>
  <c r="D25" i="77"/>
  <c r="E20" i="77"/>
  <c r="E19" i="77" s="1"/>
  <c r="E6" i="77" s="1"/>
  <c r="D20" i="77"/>
  <c r="D19" i="77" s="1"/>
  <c r="E14" i="77"/>
  <c r="D14" i="77"/>
  <c r="E11" i="77"/>
  <c r="D11" i="77"/>
  <c r="E8" i="77"/>
  <c r="D8" i="77"/>
  <c r="D7" i="77" s="1"/>
  <c r="D6" i="77" s="1"/>
  <c r="E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D371" i="76" s="1"/>
  <c r="E372" i="76"/>
  <c r="E371" i="76" s="1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E287" i="76" s="1"/>
  <c r="D297" i="76"/>
  <c r="E293" i="76"/>
  <c r="D293" i="76"/>
  <c r="D287" i="76" s="1"/>
  <c r="E288" i="76"/>
  <c r="D288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D245" i="76" s="1"/>
  <c r="D244" i="76" s="1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D189" i="76"/>
  <c r="E188" i="76"/>
  <c r="E187" i="76" s="1"/>
  <c r="D188" i="76"/>
  <c r="D187" i="76" s="1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D62" i="76"/>
  <c r="E57" i="76"/>
  <c r="D57" i="76"/>
  <c r="D56" i="76" s="1"/>
  <c r="E56" i="76"/>
  <c r="E52" i="76"/>
  <c r="D52" i="76"/>
  <c r="D45" i="76" s="1"/>
  <c r="E46" i="76"/>
  <c r="E45" i="76" s="1"/>
  <c r="D46" i="76"/>
  <c r="E40" i="76"/>
  <c r="D40" i="76"/>
  <c r="D39" i="76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E11" i="76"/>
  <c r="D11" i="76"/>
  <c r="E8" i="76"/>
  <c r="E7" i="76" s="1"/>
  <c r="E6" i="76" s="1"/>
  <c r="D8" i="76"/>
  <c r="D7" i="76" s="1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E287" i="75" s="1"/>
  <c r="D293" i="75"/>
  <c r="E288" i="75"/>
  <c r="D288" i="75"/>
  <c r="D287" i="75" s="1"/>
  <c r="E284" i="75"/>
  <c r="D284" i="75"/>
  <c r="E281" i="75"/>
  <c r="D281" i="75"/>
  <c r="E279" i="75"/>
  <c r="D279" i="75"/>
  <c r="E275" i="75"/>
  <c r="E274" i="75" s="1"/>
  <c r="D275" i="75"/>
  <c r="D274" i="75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/>
  <c r="D244" i="75" s="1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E187" i="75" s="1"/>
  <c r="D201" i="75"/>
  <c r="D200" i="75"/>
  <c r="E193" i="75"/>
  <c r="D193" i="75"/>
  <c r="D188" i="75" s="1"/>
  <c r="D187" i="75" s="1"/>
  <c r="E189" i="75"/>
  <c r="D189" i="75"/>
  <c r="E188" i="75"/>
  <c r="E181" i="75"/>
  <c r="E165" i="75" s="1"/>
  <c r="D181" i="75"/>
  <c r="E175" i="75"/>
  <c r="D175" i="75"/>
  <c r="E170" i="75"/>
  <c r="D170" i="75"/>
  <c r="D165" i="75" s="1"/>
  <c r="E166" i="75"/>
  <c r="D166" i="75"/>
  <c r="E161" i="75"/>
  <c r="D161" i="75"/>
  <c r="E155" i="75"/>
  <c r="E154" i="75" s="1"/>
  <c r="D155" i="75"/>
  <c r="D154" i="75"/>
  <c r="E149" i="75"/>
  <c r="D149" i="75"/>
  <c r="E146" i="75"/>
  <c r="D146" i="75"/>
  <c r="E142" i="75"/>
  <c r="D142" i="75"/>
  <c r="E138" i="75"/>
  <c r="D138" i="75"/>
  <c r="E134" i="75"/>
  <c r="E122" i="75" s="1"/>
  <c r="D134" i="75"/>
  <c r="E129" i="75"/>
  <c r="D129" i="75"/>
  <c r="E126" i="75"/>
  <c r="D126" i="75"/>
  <c r="D122" i="75" s="1"/>
  <c r="E123" i="75"/>
  <c r="D123" i="75"/>
  <c r="E117" i="75"/>
  <c r="D117" i="75"/>
  <c r="E114" i="75"/>
  <c r="E113" i="75" s="1"/>
  <c r="D114" i="75"/>
  <c r="D113" i="75"/>
  <c r="E108" i="75"/>
  <c r="D108" i="75"/>
  <c r="D94" i="75" s="1"/>
  <c r="E100" i="75"/>
  <c r="D100" i="75"/>
  <c r="E95" i="75"/>
  <c r="D95" i="75"/>
  <c r="E94" i="75"/>
  <c r="E86" i="75"/>
  <c r="E56" i="75" s="1"/>
  <c r="D86" i="75"/>
  <c r="E81" i="75"/>
  <c r="D81" i="75"/>
  <c r="D56" i="75" s="1"/>
  <c r="E70" i="75"/>
  <c r="D70" i="75"/>
  <c r="D62" i="75"/>
  <c r="E57" i="75"/>
  <c r="D57" i="75"/>
  <c r="E52" i="75"/>
  <c r="D52" i="75"/>
  <c r="E46" i="75"/>
  <c r="D46" i="75"/>
  <c r="D45" i="75" s="1"/>
  <c r="D44" i="75" s="1"/>
  <c r="E45" i="75"/>
  <c r="E44" i="75" s="1"/>
  <c r="E40" i="75"/>
  <c r="D40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E6" i="75" s="1"/>
  <c r="D8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D371" i="74" s="1"/>
  <c r="E372" i="74"/>
  <c r="D372" i="74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D287" i="74" s="1"/>
  <c r="E299" i="74"/>
  <c r="D299" i="74"/>
  <c r="E297" i="74"/>
  <c r="D297" i="74"/>
  <c r="E293" i="74"/>
  <c r="D293" i="74"/>
  <c r="E288" i="74"/>
  <c r="E287" i="74" s="1"/>
  <c r="D288" i="74"/>
  <c r="E284" i="74"/>
  <c r="D284" i="74"/>
  <c r="E281" i="74"/>
  <c r="D281" i="74"/>
  <c r="D274" i="74" s="1"/>
  <c r="E279" i="74"/>
  <c r="D279" i="74"/>
  <c r="E275" i="74"/>
  <c r="D275" i="74"/>
  <c r="E274" i="74"/>
  <c r="E266" i="74"/>
  <c r="D266" i="74"/>
  <c r="E261" i="74"/>
  <c r="D261" i="74"/>
  <c r="E254" i="74"/>
  <c r="D254" i="74"/>
  <c r="D245" i="74" s="1"/>
  <c r="E249" i="74"/>
  <c r="D249" i="74"/>
  <c r="E246" i="74"/>
  <c r="D246" i="74"/>
  <c r="E245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D200" i="74" s="1"/>
  <c r="E206" i="74"/>
  <c r="D206" i="74"/>
  <c r="E201" i="74"/>
  <c r="D201" i="74"/>
  <c r="E200" i="74"/>
  <c r="E193" i="74"/>
  <c r="D193" i="74"/>
  <c r="E189" i="74"/>
  <c r="E188" i="74" s="1"/>
  <c r="E187" i="74" s="1"/>
  <c r="D189" i="74"/>
  <c r="D188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E113" i="74"/>
  <c r="D113" i="74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D62" i="74"/>
  <c r="E57" i="74"/>
  <c r="E56" i="74" s="1"/>
  <c r="D57" i="74"/>
  <c r="D56" i="74" s="1"/>
  <c r="E52" i="74"/>
  <c r="D52" i="74"/>
  <c r="E46" i="74"/>
  <c r="D46" i="74"/>
  <c r="D45" i="74" s="1"/>
  <c r="E45" i="74"/>
  <c r="E40" i="74"/>
  <c r="D40" i="74"/>
  <c r="D39" i="74"/>
  <c r="E35" i="74"/>
  <c r="D35" i="74"/>
  <c r="E30" i="74"/>
  <c r="D30" i="74"/>
  <c r="E25" i="74"/>
  <c r="D25" i="74"/>
  <c r="E20" i="74"/>
  <c r="E19" i="74" s="1"/>
  <c r="D20" i="74"/>
  <c r="D19" i="74"/>
  <c r="E14" i="74"/>
  <c r="D14" i="74"/>
  <c r="E11" i="74"/>
  <c r="D11" i="74"/>
  <c r="E8" i="74"/>
  <c r="D8" i="74"/>
  <c r="D7" i="74" s="1"/>
  <c r="D6" i="74" s="1"/>
  <c r="E7" i="74"/>
  <c r="E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E287" i="73" s="1"/>
  <c r="D293" i="73"/>
  <c r="D287" i="73" s="1"/>
  <c r="E288" i="73"/>
  <c r="D288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E245" i="73" s="1"/>
  <c r="E244" i="73" s="1"/>
  <c r="D261" i="73"/>
  <c r="E254" i="73"/>
  <c r="D254" i="73"/>
  <c r="E249" i="73"/>
  <c r="D249" i="73"/>
  <c r="E246" i="73"/>
  <c r="D246" i="73"/>
  <c r="D245" i="73" s="1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E200" i="73" s="1"/>
  <c r="D220" i="73"/>
  <c r="E215" i="73"/>
  <c r="D215" i="73"/>
  <c r="E206" i="73"/>
  <c r="D206" i="73"/>
  <c r="E201" i="73"/>
  <c r="D201" i="73"/>
  <c r="D200" i="73" s="1"/>
  <c r="E193" i="73"/>
  <c r="D193" i="73"/>
  <c r="E189" i="73"/>
  <c r="E188" i="73" s="1"/>
  <c r="D189" i="73"/>
  <c r="D188" i="73"/>
  <c r="E181" i="73"/>
  <c r="D181" i="73"/>
  <c r="E175" i="73"/>
  <c r="D175" i="73"/>
  <c r="E170" i="73"/>
  <c r="D170" i="73"/>
  <c r="E166" i="73"/>
  <c r="E165" i="73" s="1"/>
  <c r="D166" i="73"/>
  <c r="D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D122" i="73" s="1"/>
  <c r="E134" i="73"/>
  <c r="D134" i="73"/>
  <c r="E129" i="73"/>
  <c r="D129" i="73"/>
  <c r="E126" i="73"/>
  <c r="D126" i="73"/>
  <c r="E123" i="73"/>
  <c r="E122" i="73" s="1"/>
  <c r="D123" i="73"/>
  <c r="E117" i="73"/>
  <c r="D117" i="73"/>
  <c r="E114" i="73"/>
  <c r="D114" i="73"/>
  <c r="D113" i="73" s="1"/>
  <c r="E113" i="73"/>
  <c r="E108" i="73"/>
  <c r="D108" i="73"/>
  <c r="E100" i="73"/>
  <c r="E94" i="73" s="1"/>
  <c r="D100" i="73"/>
  <c r="E95" i="73"/>
  <c r="D95" i="73"/>
  <c r="D94" i="73"/>
  <c r="E86" i="73"/>
  <c r="D86" i="73"/>
  <c r="E81" i="73"/>
  <c r="D81" i="73"/>
  <c r="E70" i="73"/>
  <c r="D70" i="73"/>
  <c r="D62" i="73"/>
  <c r="E57" i="73"/>
  <c r="D57" i="73"/>
  <c r="D56" i="73" s="1"/>
  <c r="E56" i="73"/>
  <c r="E52" i="73"/>
  <c r="D52" i="73"/>
  <c r="E46" i="73"/>
  <c r="E45" i="73" s="1"/>
  <c r="E44" i="73" s="1"/>
  <c r="D46" i="73"/>
  <c r="D45" i="73" s="1"/>
  <c r="E40" i="73"/>
  <c r="D40" i="73"/>
  <c r="D39" i="73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E7" i="73" s="1"/>
  <c r="E6" i="73" s="1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E287" i="72" s="1"/>
  <c r="D293" i="72"/>
  <c r="E288" i="72"/>
  <c r="D288" i="72"/>
  <c r="D287" i="72" s="1"/>
  <c r="E284" i="72"/>
  <c r="D284" i="72"/>
  <c r="E281" i="72"/>
  <c r="D281" i="72"/>
  <c r="E279" i="72"/>
  <c r="D279" i="72"/>
  <c r="E275" i="72"/>
  <c r="E274" i="72" s="1"/>
  <c r="D275" i="72"/>
  <c r="D274" i="72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E187" i="72" s="1"/>
  <c r="D201" i="72"/>
  <c r="D200" i="72"/>
  <c r="E193" i="72"/>
  <c r="D193" i="72"/>
  <c r="E189" i="72"/>
  <c r="D189" i="72"/>
  <c r="D188" i="72" s="1"/>
  <c r="D187" i="72" s="1"/>
  <c r="E188" i="72"/>
  <c r="E181" i="72"/>
  <c r="D181" i="72"/>
  <c r="E175" i="72"/>
  <c r="D175" i="72"/>
  <c r="E170" i="72"/>
  <c r="D170" i="72"/>
  <c r="E166" i="72"/>
  <c r="D166" i="72"/>
  <c r="D165" i="72" s="1"/>
  <c r="E165" i="72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E122" i="72" s="1"/>
  <c r="D138" i="72"/>
  <c r="E134" i="72"/>
  <c r="D134" i="72"/>
  <c r="E129" i="72"/>
  <c r="D129" i="72"/>
  <c r="E126" i="72"/>
  <c r="D126" i="72"/>
  <c r="D122" i="72" s="1"/>
  <c r="E123" i="72"/>
  <c r="D123" i="72"/>
  <c r="E117" i="72"/>
  <c r="E113" i="72" s="1"/>
  <c r="D117" i="72"/>
  <c r="E114" i="72"/>
  <c r="D114" i="72"/>
  <c r="D113" i="72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D56" i="72" s="1"/>
  <c r="E70" i="72"/>
  <c r="D70" i="72"/>
  <c r="D62" i="72"/>
  <c r="E57" i="72"/>
  <c r="D57" i="72"/>
  <c r="E56" i="72"/>
  <c r="E52" i="72"/>
  <c r="D52" i="72"/>
  <c r="E46" i="72"/>
  <c r="D46" i="72"/>
  <c r="D45" i="72" s="1"/>
  <c r="E45" i="72"/>
  <c r="E44" i="72" s="1"/>
  <c r="E40" i="72"/>
  <c r="D40" i="72"/>
  <c r="D39" i="72" s="1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E6" i="72" s="1"/>
  <c r="D8" i="72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D287" i="71" s="1"/>
  <c r="E299" i="71"/>
  <c r="D299" i="71"/>
  <c r="E297" i="71"/>
  <c r="D297" i="71"/>
  <c r="E293" i="71"/>
  <c r="D293" i="71"/>
  <c r="E288" i="71"/>
  <c r="E287" i="71" s="1"/>
  <c r="D288" i="71"/>
  <c r="E284" i="71"/>
  <c r="D284" i="71"/>
  <c r="D274" i="71" s="1"/>
  <c r="E281" i="71"/>
  <c r="D281" i="71"/>
  <c r="E279" i="71"/>
  <c r="D279" i="71"/>
  <c r="E275" i="71"/>
  <c r="D275" i="71"/>
  <c r="E274" i="71"/>
  <c r="E266" i="71"/>
  <c r="D266" i="71"/>
  <c r="E261" i="71"/>
  <c r="D261" i="71"/>
  <c r="D245" i="71" s="1"/>
  <c r="E254" i="71"/>
  <c r="D254" i="71"/>
  <c r="E249" i="71"/>
  <c r="D249" i="71"/>
  <c r="E246" i="71"/>
  <c r="D246" i="71"/>
  <c r="E245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D200" i="71" s="1"/>
  <c r="E215" i="71"/>
  <c r="D215" i="71"/>
  <c r="E206" i="71"/>
  <c r="D206" i="71"/>
  <c r="E201" i="71"/>
  <c r="D201" i="71"/>
  <c r="E200" i="71"/>
  <c r="E193" i="71"/>
  <c r="D193" i="71"/>
  <c r="E189" i="71"/>
  <c r="E188" i="71" s="1"/>
  <c r="E187" i="71" s="1"/>
  <c r="D189" i="71"/>
  <c r="D188" i="71" s="1"/>
  <c r="D187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E122" i="71" s="1"/>
  <c r="D129" i="71"/>
  <c r="E126" i="71"/>
  <c r="D126" i="71"/>
  <c r="E123" i="71"/>
  <c r="D123" i="71"/>
  <c r="D122" i="71" s="1"/>
  <c r="E117" i="71"/>
  <c r="D117" i="71"/>
  <c r="E114" i="71"/>
  <c r="D114" i="71"/>
  <c r="D113" i="71" s="1"/>
  <c r="E113" i="71"/>
  <c r="E108" i="71"/>
  <c r="D108" i="71"/>
  <c r="E100" i="71"/>
  <c r="D100" i="71"/>
  <c r="D94" i="71" s="1"/>
  <c r="E95" i="71"/>
  <c r="D95" i="71"/>
  <c r="E94" i="71"/>
  <c r="E86" i="71"/>
  <c r="D86" i="71"/>
  <c r="E81" i="71"/>
  <c r="D81" i="71"/>
  <c r="E70" i="71"/>
  <c r="D70" i="71"/>
  <c r="D56" i="71" s="1"/>
  <c r="D62" i="71"/>
  <c r="E57" i="71"/>
  <c r="E56" i="71" s="1"/>
  <c r="D57" i="71"/>
  <c r="E52" i="71"/>
  <c r="D52" i="71"/>
  <c r="E46" i="71"/>
  <c r="E45" i="71" s="1"/>
  <c r="D46" i="71"/>
  <c r="D45" i="71" s="1"/>
  <c r="E40" i="71"/>
  <c r="D40" i="71"/>
  <c r="D39" i="71" s="1"/>
  <c r="E35" i="71"/>
  <c r="D35" i="71"/>
  <c r="E30" i="71"/>
  <c r="D30" i="71"/>
  <c r="E25" i="71"/>
  <c r="D25" i="71"/>
  <c r="E20" i="71"/>
  <c r="E19" i="71" s="1"/>
  <c r="D20" i="71"/>
  <c r="D19" i="71"/>
  <c r="E14" i="71"/>
  <c r="D14" i="71"/>
  <c r="E11" i="71"/>
  <c r="D11" i="71"/>
  <c r="E8" i="71"/>
  <c r="D8" i="71"/>
  <c r="D7" i="71" s="1"/>
  <c r="D6" i="71" s="1"/>
  <c r="E7" i="71"/>
  <c r="E415" i="70"/>
  <c r="D415" i="70"/>
  <c r="E410" i="70"/>
  <c r="D410" i="70"/>
  <c r="E405" i="70"/>
  <c r="D405" i="70"/>
  <c r="E395" i="70"/>
  <c r="D395" i="70"/>
  <c r="E385" i="70"/>
  <c r="D385" i="70"/>
  <c r="E374" i="70"/>
  <c r="E371" i="70" s="1"/>
  <c r="D374" i="70"/>
  <c r="E372" i="70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D287" i="70" s="1"/>
  <c r="E288" i="70"/>
  <c r="E287" i="70" s="1"/>
  <c r="D288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 s="1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D189" i="70"/>
  <c r="E188" i="70"/>
  <c r="D188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D122" i="70" s="1"/>
  <c r="E134" i="70"/>
  <c r="D134" i="70"/>
  <c r="E129" i="70"/>
  <c r="D129" i="70"/>
  <c r="E126" i="70"/>
  <c r="D126" i="70"/>
  <c r="E123" i="70"/>
  <c r="D123" i="70"/>
  <c r="E122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/>
  <c r="E86" i="70"/>
  <c r="D86" i="70"/>
  <c r="E81" i="70"/>
  <c r="D81" i="70"/>
  <c r="E70" i="70"/>
  <c r="D70" i="70"/>
  <c r="D62" i="70"/>
  <c r="E57" i="70"/>
  <c r="D57" i="70"/>
  <c r="D56" i="70" s="1"/>
  <c r="E56" i="70"/>
  <c r="E52" i="70"/>
  <c r="D52" i="70"/>
  <c r="E46" i="70"/>
  <c r="E45" i="70" s="1"/>
  <c r="D46" i="70"/>
  <c r="D45" i="70" s="1"/>
  <c r="D44" i="70" s="1"/>
  <c r="E40" i="70"/>
  <c r="D40" i="70"/>
  <c r="D39" i="70" s="1"/>
  <c r="E35" i="70"/>
  <c r="D35" i="70"/>
  <c r="E30" i="70"/>
  <c r="D30" i="70"/>
  <c r="E25" i="70"/>
  <c r="D25" i="70"/>
  <c r="E20" i="70"/>
  <c r="D20" i="70"/>
  <c r="D19" i="70" s="1"/>
  <c r="E19" i="70"/>
  <c r="E14" i="70"/>
  <c r="D14" i="70"/>
  <c r="E11" i="70"/>
  <c r="D11" i="70"/>
  <c r="E8" i="70"/>
  <c r="E7" i="70" s="1"/>
  <c r="E6" i="70" s="1"/>
  <c r="D8" i="70"/>
  <c r="D7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E275" i="69"/>
  <c r="E274" i="69" s="1"/>
  <c r="D275" i="69"/>
  <c r="D274" i="69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/>
  <c r="E193" i="69"/>
  <c r="D193" i="69"/>
  <c r="E189" i="69"/>
  <c r="E188" i="69" s="1"/>
  <c r="E187" i="69" s="1"/>
  <c r="D189" i="69"/>
  <c r="D188" i="69" s="1"/>
  <c r="D187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D138" i="69"/>
  <c r="E134" i="69"/>
  <c r="E122" i="69" s="1"/>
  <c r="D134" i="69"/>
  <c r="E129" i="69"/>
  <c r="D129" i="69"/>
  <c r="D122" i="69" s="1"/>
  <c r="E126" i="69"/>
  <c r="D126" i="69"/>
  <c r="E123" i="69"/>
  <c r="D123" i="69"/>
  <c r="E117" i="69"/>
  <c r="D117" i="69"/>
  <c r="E114" i="69"/>
  <c r="E113" i="69" s="1"/>
  <c r="D114" i="69"/>
  <c r="D113" i="69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D56" i="69" s="1"/>
  <c r="E70" i="69"/>
  <c r="D70" i="69"/>
  <c r="D62" i="69"/>
  <c r="E57" i="69"/>
  <c r="E56" i="69" s="1"/>
  <c r="D57" i="69"/>
  <c r="E52" i="69"/>
  <c r="D52" i="69"/>
  <c r="D45" i="69" s="1"/>
  <c r="E46" i="69"/>
  <c r="D46" i="69"/>
  <c r="E45" i="69"/>
  <c r="E40" i="69"/>
  <c r="D40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D8" i="69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E371" i="51" s="1"/>
  <c r="D374" i="51"/>
  <c r="E372" i="5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D287" i="51" s="1"/>
  <c r="E299" i="51"/>
  <c r="D299" i="51"/>
  <c r="E297" i="51"/>
  <c r="D297" i="51"/>
  <c r="E293" i="51"/>
  <c r="D293" i="51"/>
  <c r="E288" i="51"/>
  <c r="D288" i="51"/>
  <c r="E287" i="51"/>
  <c r="E284" i="51"/>
  <c r="D284" i="51"/>
  <c r="E281" i="51"/>
  <c r="D281" i="51"/>
  <c r="E279" i="51"/>
  <c r="D279" i="51"/>
  <c r="D274" i="51" s="1"/>
  <c r="E275" i="51"/>
  <c r="D275" i="51"/>
  <c r="E274" i="51"/>
  <c r="E266" i="51"/>
  <c r="E245" i="51" s="1"/>
  <c r="E244" i="51" s="1"/>
  <c r="D266" i="51"/>
  <c r="E261" i="51"/>
  <c r="D261" i="51"/>
  <c r="E254" i="51"/>
  <c r="D254" i="51"/>
  <c r="E249" i="51"/>
  <c r="D249" i="51"/>
  <c r="D245" i="51" s="1"/>
  <c r="E246" i="51"/>
  <c r="D246" i="51"/>
  <c r="E239" i="51"/>
  <c r="D239" i="51"/>
  <c r="E237" i="51"/>
  <c r="D237" i="51"/>
  <c r="E234" i="51"/>
  <c r="D234" i="51"/>
  <c r="D233" i="51" s="1"/>
  <c r="E233" i="51"/>
  <c r="E228" i="51"/>
  <c r="D228" i="51"/>
  <c r="E225" i="51"/>
  <c r="E200" i="51" s="1"/>
  <c r="D225" i="51"/>
  <c r="E220" i="51"/>
  <c r="D220" i="51"/>
  <c r="D200" i="51" s="1"/>
  <c r="E215" i="51"/>
  <c r="D215" i="51"/>
  <c r="E206" i="51"/>
  <c r="D206" i="51"/>
  <c r="E201" i="51"/>
  <c r="D201" i="51"/>
  <c r="E193" i="51"/>
  <c r="E188" i="51" s="1"/>
  <c r="E187" i="51" s="1"/>
  <c r="D193" i="51"/>
  <c r="E189" i="51"/>
  <c r="D189" i="51"/>
  <c r="D188" i="51" s="1"/>
  <c r="E181" i="51"/>
  <c r="D181" i="51"/>
  <c r="E175" i="51"/>
  <c r="D175" i="51"/>
  <c r="E170" i="51"/>
  <c r="E165" i="51" s="1"/>
  <c r="D170" i="51"/>
  <c r="E166" i="51"/>
  <c r="D166" i="51"/>
  <c r="D165" i="51" s="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E122" i="51" s="1"/>
  <c r="D126" i="51"/>
  <c r="E123" i="51"/>
  <c r="D123" i="51"/>
  <c r="D122" i="51" s="1"/>
  <c r="E117" i="51"/>
  <c r="D117" i="51"/>
  <c r="E114" i="51"/>
  <c r="D114" i="51"/>
  <c r="D113" i="51" s="1"/>
  <c r="E113" i="5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D62" i="51"/>
  <c r="E57" i="51"/>
  <c r="E56" i="51" s="1"/>
  <c r="D57" i="51"/>
  <c r="D56" i="51" s="1"/>
  <c r="E52" i="51"/>
  <c r="D52" i="51"/>
  <c r="E46" i="51"/>
  <c r="E45" i="51" s="1"/>
  <c r="D46" i="51"/>
  <c r="D45" i="51"/>
  <c r="E40" i="51"/>
  <c r="D40" i="51"/>
  <c r="D39" i="51" s="1"/>
  <c r="E35" i="51"/>
  <c r="D35" i="51"/>
  <c r="E30" i="51"/>
  <c r="D30" i="51"/>
  <c r="E25" i="51"/>
  <c r="D25" i="51"/>
  <c r="E20" i="51"/>
  <c r="E19" i="51" s="1"/>
  <c r="E6" i="51" s="1"/>
  <c r="D20" i="51"/>
  <c r="D19" i="51"/>
  <c r="D6" i="51" s="1"/>
  <c r="E14" i="51"/>
  <c r="D14" i="51"/>
  <c r="E11" i="51"/>
  <c r="D11" i="51"/>
  <c r="E8" i="51"/>
  <c r="D8" i="51"/>
  <c r="E7" i="5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E287" i="67" s="1"/>
  <c r="D297" i="67"/>
  <c r="E293" i="67"/>
  <c r="D293" i="67"/>
  <c r="D287" i="67" s="1"/>
  <c r="E288" i="67"/>
  <c r="D288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 s="1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D187" i="67" s="1"/>
  <c r="E193" i="67"/>
  <c r="D193" i="67"/>
  <c r="E189" i="67"/>
  <c r="D189" i="67"/>
  <c r="E188" i="67"/>
  <c r="D188" i="67"/>
  <c r="E181" i="67"/>
  <c r="D181" i="67"/>
  <c r="E175" i="67"/>
  <c r="D175" i="67"/>
  <c r="E170" i="67"/>
  <c r="D170" i="67"/>
  <c r="E166" i="67"/>
  <c r="E165" i="67" s="1"/>
  <c r="D166" i="67"/>
  <c r="D165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D122" i="67" s="1"/>
  <c r="E134" i="67"/>
  <c r="D134" i="67"/>
  <c r="E129" i="67"/>
  <c r="D129" i="67"/>
  <c r="E126" i="67"/>
  <c r="D126" i="67"/>
  <c r="E123" i="67"/>
  <c r="D123" i="67"/>
  <c r="E122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D94" i="67"/>
  <c r="E86" i="67"/>
  <c r="D86" i="67"/>
  <c r="E81" i="67"/>
  <c r="D81" i="67"/>
  <c r="E70" i="67"/>
  <c r="D70" i="67"/>
  <c r="E62" i="67"/>
  <c r="D62" i="67"/>
  <c r="E57" i="67"/>
  <c r="D57" i="67"/>
  <c r="D56" i="67"/>
  <c r="E52" i="67"/>
  <c r="D52" i="67"/>
  <c r="E46" i="67"/>
  <c r="D46" i="67"/>
  <c r="D45" i="67"/>
  <c r="E40" i="67"/>
  <c r="E39" i="67" s="1"/>
  <c r="D40" i="67"/>
  <c r="D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E7" i="67" s="1"/>
  <c r="E6" i="67" s="1"/>
  <c r="D8" i="67"/>
  <c r="D7" i="67" s="1"/>
  <c r="D6" i="67" s="1"/>
  <c r="G426" i="68"/>
  <c r="F426" i="68"/>
  <c r="E426" i="68"/>
  <c r="D426" i="68"/>
  <c r="H426" i="68" s="1"/>
  <c r="G425" i="68"/>
  <c r="F425" i="68"/>
  <c r="E425" i="68"/>
  <c r="I425" i="68" s="1"/>
  <c r="D425" i="68"/>
  <c r="H425" i="68" s="1"/>
  <c r="J425" i="68" s="1"/>
  <c r="G423" i="68"/>
  <c r="F423" i="68"/>
  <c r="E423" i="68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I421" i="68" s="1"/>
  <c r="F421" i="68"/>
  <c r="H421" i="68" s="1"/>
  <c r="J421" i="68" s="1"/>
  <c r="E421" i="68"/>
  <c r="D421" i="68"/>
  <c r="I420" i="68"/>
  <c r="G420" i="68"/>
  <c r="F420" i="68"/>
  <c r="E420" i="68"/>
  <c r="D420" i="68"/>
  <c r="H420" i="68" s="1"/>
  <c r="J420" i="68" s="1"/>
  <c r="G419" i="68"/>
  <c r="I419" i="68" s="1"/>
  <c r="F419" i="68"/>
  <c r="E419" i="68"/>
  <c r="D419" i="68"/>
  <c r="G418" i="68"/>
  <c r="I418" i="68" s="1"/>
  <c r="F418" i="68"/>
  <c r="E418" i="68"/>
  <c r="D418" i="68"/>
  <c r="H418" i="68" s="1"/>
  <c r="J418" i="68" s="1"/>
  <c r="I417" i="68"/>
  <c r="H417" i="68"/>
  <c r="J417" i="68" s="1"/>
  <c r="G417" i="68"/>
  <c r="F417" i="68"/>
  <c r="E417" i="68"/>
  <c r="E415" i="68" s="1"/>
  <c r="D417" i="68"/>
  <c r="I416" i="68"/>
  <c r="G416" i="68"/>
  <c r="F416" i="68"/>
  <c r="E416" i="68"/>
  <c r="D416" i="68"/>
  <c r="D415" i="68" s="1"/>
  <c r="I414" i="68"/>
  <c r="G414" i="68"/>
  <c r="F414" i="68"/>
  <c r="H414" i="68" s="1"/>
  <c r="J414" i="68" s="1"/>
  <c r="E414" i="68"/>
  <c r="D414" i="68"/>
  <c r="G413" i="68"/>
  <c r="F413" i="68"/>
  <c r="E413" i="68"/>
  <c r="I413" i="68" s="1"/>
  <c r="D413" i="68"/>
  <c r="G412" i="68"/>
  <c r="I412" i="68" s="1"/>
  <c r="F412" i="68"/>
  <c r="E412" i="68"/>
  <c r="D412" i="68"/>
  <c r="H412" i="68" s="1"/>
  <c r="J412" i="68" s="1"/>
  <c r="G411" i="68"/>
  <c r="I411" i="68" s="1"/>
  <c r="I410" i="68" s="1"/>
  <c r="F411" i="68"/>
  <c r="F410" i="68" s="1"/>
  <c r="E411" i="68"/>
  <c r="D411" i="68"/>
  <c r="H409" i="68"/>
  <c r="J409" i="68" s="1"/>
  <c r="G409" i="68"/>
  <c r="F409" i="68"/>
  <c r="E409" i="68"/>
  <c r="I409" i="68" s="1"/>
  <c r="D409" i="68"/>
  <c r="I408" i="68"/>
  <c r="H408" i="68"/>
  <c r="J408" i="68" s="1"/>
  <c r="G408" i="68"/>
  <c r="F408" i="68"/>
  <c r="F405" i="68" s="1"/>
  <c r="E408" i="68"/>
  <c r="D408" i="68"/>
  <c r="I407" i="68"/>
  <c r="G407" i="68"/>
  <c r="F407" i="68"/>
  <c r="E407" i="68"/>
  <c r="D407" i="68"/>
  <c r="H407" i="68" s="1"/>
  <c r="J407" i="68" s="1"/>
  <c r="J406" i="68"/>
  <c r="G406" i="68"/>
  <c r="F406" i="68"/>
  <c r="E406" i="68"/>
  <c r="D406" i="68"/>
  <c r="H406" i="68" s="1"/>
  <c r="E405" i="68"/>
  <c r="G404" i="68"/>
  <c r="F404" i="68"/>
  <c r="E404" i="68"/>
  <c r="I404" i="68" s="1"/>
  <c r="D404" i="68"/>
  <c r="H404" i="68" s="1"/>
  <c r="J404" i="68" s="1"/>
  <c r="G403" i="68"/>
  <c r="F403" i="68"/>
  <c r="H403" i="68" s="1"/>
  <c r="J403" i="68" s="1"/>
  <c r="E403" i="68"/>
  <c r="I403" i="68" s="1"/>
  <c r="D403" i="68"/>
  <c r="G402" i="68"/>
  <c r="F402" i="68"/>
  <c r="H402" i="68" s="1"/>
  <c r="J402" i="68" s="1"/>
  <c r="E402" i="68"/>
  <c r="I402" i="68" s="1"/>
  <c r="D402" i="68"/>
  <c r="H401" i="68"/>
  <c r="J401" i="68" s="1"/>
  <c r="G401" i="68"/>
  <c r="F401" i="68"/>
  <c r="E401" i="68"/>
  <c r="D401" i="68"/>
  <c r="H400" i="68"/>
  <c r="J400" i="68" s="1"/>
  <c r="G400" i="68"/>
  <c r="F400" i="68"/>
  <c r="E400" i="68"/>
  <c r="D400" i="68"/>
  <c r="J399" i="68"/>
  <c r="I399" i="68"/>
  <c r="G399" i="68"/>
  <c r="F399" i="68"/>
  <c r="E399" i="68"/>
  <c r="D399" i="68"/>
  <c r="H399" i="68" s="1"/>
  <c r="I398" i="68"/>
  <c r="G398" i="68"/>
  <c r="F398" i="68"/>
  <c r="E398" i="68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E396" i="68"/>
  <c r="D396" i="68"/>
  <c r="G394" i="68"/>
  <c r="F394" i="68"/>
  <c r="E394" i="68"/>
  <c r="I394" i="68" s="1"/>
  <c r="D394" i="68"/>
  <c r="G393" i="68"/>
  <c r="F393" i="68"/>
  <c r="E393" i="68"/>
  <c r="I393" i="68" s="1"/>
  <c r="D393" i="68"/>
  <c r="H393" i="68" s="1"/>
  <c r="J393" i="68" s="1"/>
  <c r="H392" i="68"/>
  <c r="J392" i="68" s="1"/>
  <c r="G392" i="68"/>
  <c r="G385" i="68" s="1"/>
  <c r="F392" i="68"/>
  <c r="E392" i="68"/>
  <c r="D392" i="68"/>
  <c r="G391" i="68"/>
  <c r="F391" i="68"/>
  <c r="E391" i="68"/>
  <c r="D391" i="68"/>
  <c r="I390" i="68"/>
  <c r="H390" i="68"/>
  <c r="J390" i="68" s="1"/>
  <c r="G390" i="68"/>
  <c r="F390" i="68"/>
  <c r="E390" i="68"/>
  <c r="D390" i="68"/>
  <c r="I389" i="68"/>
  <c r="H389" i="68"/>
  <c r="J389" i="68" s="1"/>
  <c r="G389" i="68"/>
  <c r="F389" i="68"/>
  <c r="E389" i="68"/>
  <c r="D389" i="68"/>
  <c r="G388" i="68"/>
  <c r="F388" i="68"/>
  <c r="E388" i="68"/>
  <c r="I388" i="68" s="1"/>
  <c r="D388" i="68"/>
  <c r="H388" i="68" s="1"/>
  <c r="J388" i="68" s="1"/>
  <c r="G387" i="68"/>
  <c r="F387" i="68"/>
  <c r="H387" i="68" s="1"/>
  <c r="J387" i="68" s="1"/>
  <c r="E387" i="68"/>
  <c r="I387" i="68" s="1"/>
  <c r="D387" i="68"/>
  <c r="G386" i="68"/>
  <c r="F386" i="68"/>
  <c r="E386" i="68"/>
  <c r="E385" i="68" s="1"/>
  <c r="D386" i="68"/>
  <c r="F385" i="68"/>
  <c r="G384" i="68"/>
  <c r="F384" i="68"/>
  <c r="E384" i="68"/>
  <c r="I384" i="68" s="1"/>
  <c r="D384" i="68"/>
  <c r="H384" i="68" s="1"/>
  <c r="J384" i="68" s="1"/>
  <c r="H383" i="68"/>
  <c r="G383" i="68"/>
  <c r="I383" i="68" s="1"/>
  <c r="F383" i="68"/>
  <c r="E383" i="68"/>
  <c r="D383" i="68"/>
  <c r="H382" i="68"/>
  <c r="J382" i="68" s="1"/>
  <c r="G382" i="68"/>
  <c r="F382" i="68"/>
  <c r="E382" i="68"/>
  <c r="I382" i="68" s="1"/>
  <c r="D382" i="68"/>
  <c r="J381" i="68"/>
  <c r="I381" i="68"/>
  <c r="G381" i="68"/>
  <c r="F381" i="68"/>
  <c r="E381" i="68"/>
  <c r="D381" i="68"/>
  <c r="H381" i="68" s="1"/>
  <c r="I380" i="68"/>
  <c r="G380" i="68"/>
  <c r="F380" i="68"/>
  <c r="E380" i="68"/>
  <c r="D380" i="68"/>
  <c r="H380" i="68" s="1"/>
  <c r="J380" i="68" s="1"/>
  <c r="G379" i="68"/>
  <c r="F379" i="68"/>
  <c r="E379" i="68"/>
  <c r="D379" i="68"/>
  <c r="H379" i="68" s="1"/>
  <c r="J379" i="68" s="1"/>
  <c r="J378" i="68"/>
  <c r="G378" i="68"/>
  <c r="F378" i="68"/>
  <c r="H378" i="68" s="1"/>
  <c r="E378" i="68"/>
  <c r="I378" i="68" s="1"/>
  <c r="D378" i="68"/>
  <c r="G377" i="68"/>
  <c r="F377" i="68"/>
  <c r="F374" i="68" s="1"/>
  <c r="E377" i="68"/>
  <c r="D377" i="68"/>
  <c r="H377" i="68" s="1"/>
  <c r="J377" i="68" s="1"/>
  <c r="H376" i="68"/>
  <c r="J376" i="68" s="1"/>
  <c r="G376" i="68"/>
  <c r="F376" i="68"/>
  <c r="E376" i="68"/>
  <c r="D376" i="68"/>
  <c r="H375" i="68"/>
  <c r="G375" i="68"/>
  <c r="F375" i="68"/>
  <c r="E375" i="68"/>
  <c r="D375" i="68"/>
  <c r="I373" i="68"/>
  <c r="H373" i="68"/>
  <c r="G373" i="68"/>
  <c r="F373" i="68"/>
  <c r="E373" i="68"/>
  <c r="E372" i="68" s="1"/>
  <c r="D373" i="68"/>
  <c r="D372" i="68" s="1"/>
  <c r="I372" i="68"/>
  <c r="G372" i="68"/>
  <c r="F372" i="68"/>
  <c r="J370" i="68"/>
  <c r="G370" i="68"/>
  <c r="F370" i="68"/>
  <c r="E370" i="68"/>
  <c r="I370" i="68" s="1"/>
  <c r="D370" i="68"/>
  <c r="H370" i="68" s="1"/>
  <c r="G369" i="68"/>
  <c r="F369" i="68"/>
  <c r="H369" i="68" s="1"/>
  <c r="J369" i="68" s="1"/>
  <c r="E369" i="68"/>
  <c r="I369" i="68" s="1"/>
  <c r="D369" i="68"/>
  <c r="G368" i="68"/>
  <c r="F368" i="68"/>
  <c r="E368" i="68"/>
  <c r="D368" i="68"/>
  <c r="H368" i="68" s="1"/>
  <c r="G367" i="68"/>
  <c r="D367" i="68"/>
  <c r="G366" i="68"/>
  <c r="F366" i="68"/>
  <c r="H366" i="68" s="1"/>
  <c r="J366" i="68" s="1"/>
  <c r="E366" i="68"/>
  <c r="I366" i="68" s="1"/>
  <c r="D366" i="68"/>
  <c r="I365" i="68"/>
  <c r="H365" i="68"/>
  <c r="J365" i="68" s="1"/>
  <c r="G365" i="68"/>
  <c r="F365" i="68"/>
  <c r="E365" i="68"/>
  <c r="D365" i="68"/>
  <c r="I364" i="68"/>
  <c r="G364" i="68"/>
  <c r="F364" i="68"/>
  <c r="E364" i="68"/>
  <c r="D364" i="68"/>
  <c r="H364" i="68" s="1"/>
  <c r="J364" i="68" s="1"/>
  <c r="G363" i="68"/>
  <c r="F363" i="68"/>
  <c r="E363" i="68"/>
  <c r="I363" i="68" s="1"/>
  <c r="D363" i="68"/>
  <c r="H363" i="68" s="1"/>
  <c r="J363" i="68" s="1"/>
  <c r="J362" i="68"/>
  <c r="G362" i="68"/>
  <c r="F362" i="68"/>
  <c r="E362" i="68"/>
  <c r="I362" i="68" s="1"/>
  <c r="D362" i="68"/>
  <c r="H362" i="68" s="1"/>
  <c r="G361" i="68"/>
  <c r="F361" i="68"/>
  <c r="E361" i="68"/>
  <c r="I361" i="68" s="1"/>
  <c r="D361" i="68"/>
  <c r="H361" i="68" s="1"/>
  <c r="J361" i="68" s="1"/>
  <c r="G360" i="68"/>
  <c r="F360" i="68"/>
  <c r="F357" i="68" s="1"/>
  <c r="E360" i="68"/>
  <c r="I360" i="68" s="1"/>
  <c r="D360" i="68"/>
  <c r="H360" i="68" s="1"/>
  <c r="J360" i="68" s="1"/>
  <c r="I359" i="68"/>
  <c r="G359" i="68"/>
  <c r="F359" i="68"/>
  <c r="E359" i="68"/>
  <c r="D359" i="68"/>
  <c r="H359" i="68" s="1"/>
  <c r="J359" i="68" s="1"/>
  <c r="H358" i="68"/>
  <c r="G358" i="68"/>
  <c r="G357" i="68" s="1"/>
  <c r="F358" i="68"/>
  <c r="E358" i="68"/>
  <c r="E357" i="68" s="1"/>
  <c r="D358" i="68"/>
  <c r="I356" i="68"/>
  <c r="H356" i="68"/>
  <c r="J356" i="68" s="1"/>
  <c r="G356" i="68"/>
  <c r="F356" i="68"/>
  <c r="E356" i="68"/>
  <c r="D356" i="68"/>
  <c r="H355" i="68"/>
  <c r="J355" i="68" s="1"/>
  <c r="G355" i="68"/>
  <c r="F355" i="68"/>
  <c r="E355" i="68"/>
  <c r="D355" i="68"/>
  <c r="J354" i="68"/>
  <c r="I354" i="68"/>
  <c r="G354" i="68"/>
  <c r="G352" i="68" s="1"/>
  <c r="F354" i="68"/>
  <c r="H354" i="68" s="1"/>
  <c r="E354" i="68"/>
  <c r="D354" i="68"/>
  <c r="I353" i="68"/>
  <c r="G353" i="68"/>
  <c r="F353" i="68"/>
  <c r="E353" i="68"/>
  <c r="E352" i="68" s="1"/>
  <c r="D353" i="68"/>
  <c r="G351" i="68"/>
  <c r="F351" i="68"/>
  <c r="E351" i="68"/>
  <c r="I351" i="68" s="1"/>
  <c r="D351" i="68"/>
  <c r="G350" i="68"/>
  <c r="F350" i="68"/>
  <c r="E350" i="68"/>
  <c r="I350" i="68" s="1"/>
  <c r="D350" i="68"/>
  <c r="G349" i="68"/>
  <c r="F349" i="68"/>
  <c r="E349" i="68"/>
  <c r="I349" i="68" s="1"/>
  <c r="D349" i="68"/>
  <c r="G348" i="68"/>
  <c r="F348" i="68"/>
  <c r="E348" i="68"/>
  <c r="D348" i="68"/>
  <c r="H348" i="68" s="1"/>
  <c r="J348" i="68" s="1"/>
  <c r="G347" i="68"/>
  <c r="G346" i="68"/>
  <c r="F346" i="68"/>
  <c r="E346" i="68"/>
  <c r="I346" i="68" s="1"/>
  <c r="D346" i="68"/>
  <c r="H346" i="68" s="1"/>
  <c r="J346" i="68" s="1"/>
  <c r="I345" i="68"/>
  <c r="H345" i="68"/>
  <c r="J345" i="68" s="1"/>
  <c r="G345" i="68"/>
  <c r="F345" i="68"/>
  <c r="E345" i="68"/>
  <c r="D345" i="68"/>
  <c r="I344" i="68"/>
  <c r="G344" i="68"/>
  <c r="F344" i="68"/>
  <c r="E344" i="68"/>
  <c r="D344" i="68"/>
  <c r="H344" i="68" s="1"/>
  <c r="J344" i="68" s="1"/>
  <c r="J343" i="68"/>
  <c r="G343" i="68"/>
  <c r="F343" i="68"/>
  <c r="H343" i="68" s="1"/>
  <c r="E343" i="68"/>
  <c r="D343" i="68"/>
  <c r="G342" i="68"/>
  <c r="F342" i="68"/>
  <c r="H342" i="68" s="1"/>
  <c r="J342" i="68" s="1"/>
  <c r="E342" i="68"/>
  <c r="I342" i="68" s="1"/>
  <c r="D342" i="68"/>
  <c r="G341" i="68"/>
  <c r="F341" i="68"/>
  <c r="E341" i="68"/>
  <c r="I341" i="68" s="1"/>
  <c r="D341" i="68"/>
  <c r="G340" i="68"/>
  <c r="F340" i="68"/>
  <c r="E340" i="68"/>
  <c r="I340" i="68" s="1"/>
  <c r="D340" i="68"/>
  <c r="H340" i="68" s="1"/>
  <c r="J340" i="68" s="1"/>
  <c r="G339" i="68"/>
  <c r="F339" i="68"/>
  <c r="E339" i="68"/>
  <c r="I339" i="68" s="1"/>
  <c r="D339" i="68"/>
  <c r="H339" i="68" s="1"/>
  <c r="G338" i="68"/>
  <c r="H337" i="68"/>
  <c r="J337" i="68" s="1"/>
  <c r="G337" i="68"/>
  <c r="F337" i="68"/>
  <c r="E337" i="68"/>
  <c r="I337" i="68" s="1"/>
  <c r="D337" i="68"/>
  <c r="H336" i="68"/>
  <c r="G336" i="68"/>
  <c r="I336" i="68" s="1"/>
  <c r="F336" i="68"/>
  <c r="E336" i="68"/>
  <c r="D336" i="68"/>
  <c r="I335" i="68"/>
  <c r="H335" i="68"/>
  <c r="J335" i="68" s="1"/>
  <c r="G335" i="68"/>
  <c r="F335" i="68"/>
  <c r="E335" i="68"/>
  <c r="D335" i="68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G331" i="68"/>
  <c r="F331" i="68"/>
  <c r="E331" i="68"/>
  <c r="I331" i="68" s="1"/>
  <c r="D331" i="68"/>
  <c r="H331" i="68" s="1"/>
  <c r="J331" i="68" s="1"/>
  <c r="G330" i="68"/>
  <c r="F330" i="68"/>
  <c r="E330" i="68"/>
  <c r="D330" i="68"/>
  <c r="G329" i="68"/>
  <c r="F329" i="68"/>
  <c r="H329" i="68" s="1"/>
  <c r="J329" i="68" s="1"/>
  <c r="E329" i="68"/>
  <c r="I329" i="68" s="1"/>
  <c r="D329" i="68"/>
  <c r="I328" i="68"/>
  <c r="H328" i="68"/>
  <c r="J328" i="68" s="1"/>
  <c r="G328" i="68"/>
  <c r="F328" i="68"/>
  <c r="E328" i="68"/>
  <c r="D328" i="68"/>
  <c r="I327" i="68"/>
  <c r="G327" i="68"/>
  <c r="F327" i="68"/>
  <c r="E327" i="68"/>
  <c r="D327" i="68"/>
  <c r="H327" i="68" s="1"/>
  <c r="J327" i="68" s="1"/>
  <c r="J326" i="68"/>
  <c r="G326" i="68"/>
  <c r="G325" i="68" s="1"/>
  <c r="F326" i="68"/>
  <c r="E326" i="68"/>
  <c r="D326" i="68"/>
  <c r="H326" i="68" s="1"/>
  <c r="E325" i="68"/>
  <c r="G324" i="68"/>
  <c r="F324" i="68"/>
  <c r="E324" i="68"/>
  <c r="I324" i="68" s="1"/>
  <c r="D324" i="68"/>
  <c r="H324" i="68" s="1"/>
  <c r="J324" i="68" s="1"/>
  <c r="G323" i="68"/>
  <c r="F323" i="68"/>
  <c r="F320" i="68" s="1"/>
  <c r="E323" i="68"/>
  <c r="I323" i="68" s="1"/>
  <c r="D323" i="68"/>
  <c r="I322" i="68"/>
  <c r="G322" i="68"/>
  <c r="F322" i="68"/>
  <c r="E322" i="68"/>
  <c r="D322" i="68"/>
  <c r="H322" i="68" s="1"/>
  <c r="J322" i="68" s="1"/>
  <c r="H321" i="68"/>
  <c r="G321" i="68"/>
  <c r="G320" i="68" s="1"/>
  <c r="F321" i="68"/>
  <c r="E321" i="68"/>
  <c r="E320" i="68" s="1"/>
  <c r="D321" i="68"/>
  <c r="D320" i="68" s="1"/>
  <c r="I318" i="68"/>
  <c r="H318" i="68"/>
  <c r="J318" i="68" s="1"/>
  <c r="G318" i="68"/>
  <c r="F318" i="68"/>
  <c r="E318" i="68"/>
  <c r="D318" i="68"/>
  <c r="H317" i="68"/>
  <c r="J317" i="68" s="1"/>
  <c r="G317" i="68"/>
  <c r="F317" i="68"/>
  <c r="E317" i="68"/>
  <c r="D317" i="68"/>
  <c r="I316" i="68"/>
  <c r="G316" i="68"/>
  <c r="F316" i="68"/>
  <c r="H316" i="68" s="1"/>
  <c r="J316" i="68" s="1"/>
  <c r="E316" i="68"/>
  <c r="D316" i="68"/>
  <c r="I315" i="68"/>
  <c r="G315" i="68"/>
  <c r="F315" i="68"/>
  <c r="E315" i="68"/>
  <c r="D315" i="68"/>
  <c r="H315" i="68" s="1"/>
  <c r="J315" i="68" s="1"/>
  <c r="G314" i="68"/>
  <c r="F314" i="68"/>
  <c r="E314" i="68"/>
  <c r="I314" i="68" s="1"/>
  <c r="D314" i="68"/>
  <c r="G313" i="68"/>
  <c r="G311" i="68" s="1"/>
  <c r="F313" i="68"/>
  <c r="E313" i="68"/>
  <c r="D313" i="68"/>
  <c r="H313" i="68" s="1"/>
  <c r="J313" i="68" s="1"/>
  <c r="G312" i="68"/>
  <c r="F312" i="68"/>
  <c r="F311" i="68" s="1"/>
  <c r="E312" i="68"/>
  <c r="D312" i="68"/>
  <c r="G310" i="68"/>
  <c r="G306" i="68" s="1"/>
  <c r="F310" i="68"/>
  <c r="E310" i="68"/>
  <c r="I310" i="68" s="1"/>
  <c r="D310" i="68"/>
  <c r="H310" i="68" s="1"/>
  <c r="J310" i="68" s="1"/>
  <c r="I309" i="68"/>
  <c r="H309" i="68"/>
  <c r="J309" i="68" s="1"/>
  <c r="G309" i="68"/>
  <c r="F309" i="68"/>
  <c r="E309" i="68"/>
  <c r="D309" i="68"/>
  <c r="I308" i="68"/>
  <c r="G308" i="68"/>
  <c r="F308" i="68"/>
  <c r="E308" i="68"/>
  <c r="D308" i="68"/>
  <c r="H308" i="68" s="1"/>
  <c r="J308" i="68" s="1"/>
  <c r="I307" i="68"/>
  <c r="G307" i="68"/>
  <c r="F307" i="68"/>
  <c r="E307" i="68"/>
  <c r="D307" i="68"/>
  <c r="D306" i="68" s="1"/>
  <c r="F306" i="68"/>
  <c r="E306" i="68"/>
  <c r="G305" i="68"/>
  <c r="F305" i="68"/>
  <c r="E305" i="68"/>
  <c r="I305" i="68" s="1"/>
  <c r="D305" i="68"/>
  <c r="H305" i="68" s="1"/>
  <c r="J305" i="68" s="1"/>
  <c r="G304" i="68"/>
  <c r="F304" i="68"/>
  <c r="H304" i="68" s="1"/>
  <c r="J304" i="68" s="1"/>
  <c r="E304" i="68"/>
  <c r="D304" i="68"/>
  <c r="G303" i="68"/>
  <c r="F303" i="68"/>
  <c r="E303" i="68"/>
  <c r="I303" i="68" s="1"/>
  <c r="D303" i="68"/>
  <c r="I302" i="68"/>
  <c r="H302" i="68"/>
  <c r="J302" i="68" s="1"/>
  <c r="G302" i="68"/>
  <c r="F302" i="68"/>
  <c r="E302" i="68"/>
  <c r="D302" i="68"/>
  <c r="I301" i="68"/>
  <c r="H301" i="68"/>
  <c r="J301" i="68" s="1"/>
  <c r="G301" i="68"/>
  <c r="F301" i="68"/>
  <c r="E301" i="68"/>
  <c r="D301" i="68"/>
  <c r="G300" i="68"/>
  <c r="F300" i="68"/>
  <c r="E300" i="68"/>
  <c r="I300" i="68" s="1"/>
  <c r="D300" i="68"/>
  <c r="E299" i="68"/>
  <c r="D299" i="68"/>
  <c r="G298" i="68"/>
  <c r="G297" i="68" s="1"/>
  <c r="F298" i="68"/>
  <c r="E298" i="68"/>
  <c r="E297" i="68" s="1"/>
  <c r="D298" i="68"/>
  <c r="H298" i="68" s="1"/>
  <c r="F297" i="68"/>
  <c r="D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G294" i="68"/>
  <c r="F294" i="68"/>
  <c r="E294" i="68"/>
  <c r="I294" i="68" s="1"/>
  <c r="D294" i="68"/>
  <c r="I292" i="68"/>
  <c r="H292" i="68"/>
  <c r="J292" i="68" s="1"/>
  <c r="G292" i="68"/>
  <c r="F292" i="68"/>
  <c r="E292" i="68"/>
  <c r="D292" i="68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G289" i="68"/>
  <c r="F289" i="68"/>
  <c r="E289" i="68"/>
  <c r="D289" i="68"/>
  <c r="H289" i="68" s="1"/>
  <c r="J289" i="68" s="1"/>
  <c r="G288" i="68"/>
  <c r="J286" i="68"/>
  <c r="I286" i="68"/>
  <c r="G286" i="68"/>
  <c r="F286" i="68"/>
  <c r="F284" i="68" s="1"/>
  <c r="E286" i="68"/>
  <c r="D286" i="68"/>
  <c r="H286" i="68" s="1"/>
  <c r="G285" i="68"/>
  <c r="F285" i="68"/>
  <c r="E285" i="68"/>
  <c r="E284" i="68" s="1"/>
  <c r="D285" i="68"/>
  <c r="H285" i="68" s="1"/>
  <c r="G284" i="68"/>
  <c r="D284" i="68"/>
  <c r="G283" i="68"/>
  <c r="F283" i="68"/>
  <c r="E283" i="68"/>
  <c r="D283" i="68"/>
  <c r="G282" i="68"/>
  <c r="F282" i="68"/>
  <c r="E282" i="68"/>
  <c r="I282" i="68" s="1"/>
  <c r="D282" i="68"/>
  <c r="D281" i="68" s="1"/>
  <c r="E281" i="68"/>
  <c r="I280" i="68"/>
  <c r="I279" i="68" s="1"/>
  <c r="H280" i="68"/>
  <c r="G280" i="68"/>
  <c r="F280" i="68"/>
  <c r="E280" i="68"/>
  <c r="E279" i="68" s="1"/>
  <c r="D280" i="68"/>
  <c r="D279" i="68" s="1"/>
  <c r="G279" i="68"/>
  <c r="F279" i="68"/>
  <c r="G278" i="68"/>
  <c r="F278" i="68"/>
  <c r="E278" i="68"/>
  <c r="I278" i="68" s="1"/>
  <c r="D278" i="68"/>
  <c r="H278" i="68" s="1"/>
  <c r="J278" i="68" s="1"/>
  <c r="G277" i="68"/>
  <c r="F277" i="68"/>
  <c r="F275" i="68" s="1"/>
  <c r="E277" i="68"/>
  <c r="I277" i="68" s="1"/>
  <c r="D277" i="68"/>
  <c r="H277" i="68" s="1"/>
  <c r="J277" i="68" s="1"/>
  <c r="H276" i="68"/>
  <c r="G276" i="68"/>
  <c r="I276" i="68" s="1"/>
  <c r="F276" i="68"/>
  <c r="E276" i="68"/>
  <c r="E275" i="68" s="1"/>
  <c r="E274" i="68" s="1"/>
  <c r="D276" i="68"/>
  <c r="D275" i="68" s="1"/>
  <c r="G275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H271" i="68" s="1"/>
  <c r="J271" i="68" s="1"/>
  <c r="E271" i="68"/>
  <c r="I271" i="68" s="1"/>
  <c r="D271" i="68"/>
  <c r="G270" i="68"/>
  <c r="F270" i="68"/>
  <c r="E270" i="68"/>
  <c r="I270" i="68" s="1"/>
  <c r="D270" i="68"/>
  <c r="I269" i="68"/>
  <c r="H269" i="68"/>
  <c r="J269" i="68" s="1"/>
  <c r="G269" i="68"/>
  <c r="F269" i="68"/>
  <c r="E269" i="68"/>
  <c r="D269" i="68"/>
  <c r="I268" i="68"/>
  <c r="H268" i="68"/>
  <c r="J268" i="68" s="1"/>
  <c r="G268" i="68"/>
  <c r="F268" i="68"/>
  <c r="E268" i="68"/>
  <c r="D268" i="68"/>
  <c r="G267" i="68"/>
  <c r="G266" i="68" s="1"/>
  <c r="F267" i="68"/>
  <c r="E267" i="68"/>
  <c r="D267" i="68"/>
  <c r="F266" i="68"/>
  <c r="G265" i="68"/>
  <c r="F265" i="68"/>
  <c r="E265" i="68"/>
  <c r="I265" i="68" s="1"/>
  <c r="D265" i="68"/>
  <c r="H265" i="68" s="1"/>
  <c r="J265" i="68" s="1"/>
  <c r="H264" i="68"/>
  <c r="J264" i="68" s="1"/>
  <c r="G264" i="68"/>
  <c r="I264" i="68" s="1"/>
  <c r="F264" i="68"/>
  <c r="E264" i="68"/>
  <c r="D264" i="68"/>
  <c r="H263" i="68"/>
  <c r="J263" i="68" s="1"/>
  <c r="G263" i="68"/>
  <c r="G261" i="68" s="1"/>
  <c r="F263" i="68"/>
  <c r="E263" i="68"/>
  <c r="D263" i="68"/>
  <c r="J262" i="68"/>
  <c r="I262" i="68"/>
  <c r="G262" i="68"/>
  <c r="F262" i="68"/>
  <c r="F261" i="68" s="1"/>
  <c r="E262" i="68"/>
  <c r="D262" i="68"/>
  <c r="H262" i="68" s="1"/>
  <c r="H261" i="68" s="1"/>
  <c r="J261" i="68" s="1"/>
  <c r="E261" i="68"/>
  <c r="D261" i="68"/>
  <c r="G260" i="68"/>
  <c r="F260" i="68"/>
  <c r="E260" i="68"/>
  <c r="I260" i="68" s="1"/>
  <c r="D260" i="68"/>
  <c r="H260" i="68" s="1"/>
  <c r="J260" i="68" s="1"/>
  <c r="G259" i="68"/>
  <c r="F259" i="68"/>
  <c r="H259" i="68" s="1"/>
  <c r="J259" i="68" s="1"/>
  <c r="E259" i="68"/>
  <c r="D259" i="68"/>
  <c r="G258" i="68"/>
  <c r="F258" i="68"/>
  <c r="E258" i="68"/>
  <c r="I258" i="68" s="1"/>
  <c r="D258" i="68"/>
  <c r="H258" i="68" s="1"/>
  <c r="J258" i="68" s="1"/>
  <c r="I257" i="68"/>
  <c r="H257" i="68"/>
  <c r="J257" i="68" s="1"/>
  <c r="G257" i="68"/>
  <c r="F257" i="68"/>
  <c r="E257" i="68"/>
  <c r="D257" i="68"/>
  <c r="I256" i="68"/>
  <c r="G256" i="68"/>
  <c r="F256" i="68"/>
  <c r="E256" i="68"/>
  <c r="D256" i="68"/>
  <c r="H256" i="68" s="1"/>
  <c r="J256" i="68" s="1"/>
  <c r="G255" i="68"/>
  <c r="G254" i="68" s="1"/>
  <c r="F255" i="68"/>
  <c r="E255" i="68"/>
  <c r="I255" i="68" s="1"/>
  <c r="D255" i="68"/>
  <c r="F254" i="68"/>
  <c r="E254" i="68"/>
  <c r="G253" i="68"/>
  <c r="F253" i="68"/>
  <c r="E253" i="68"/>
  <c r="I253" i="68" s="1"/>
  <c r="D253" i="68"/>
  <c r="H253" i="68" s="1"/>
  <c r="J253" i="68" s="1"/>
  <c r="H252" i="68"/>
  <c r="J252" i="68" s="1"/>
  <c r="G252" i="68"/>
  <c r="I252" i="68" s="1"/>
  <c r="F252" i="68"/>
  <c r="E252" i="68"/>
  <c r="D252" i="68"/>
  <c r="H251" i="68"/>
  <c r="J251" i="68" s="1"/>
  <c r="G251" i="68"/>
  <c r="F251" i="68"/>
  <c r="E251" i="68"/>
  <c r="I251" i="68" s="1"/>
  <c r="D251" i="68"/>
  <c r="J250" i="68"/>
  <c r="I250" i="68"/>
  <c r="I249" i="68" s="1"/>
  <c r="G250" i="68"/>
  <c r="G249" i="68" s="1"/>
  <c r="F250" i="68"/>
  <c r="F249" i="68" s="1"/>
  <c r="E250" i="68"/>
  <c r="D250" i="68"/>
  <c r="H250" i="68" s="1"/>
  <c r="H249" i="68" s="1"/>
  <c r="J249" i="68" s="1"/>
  <c r="E249" i="68"/>
  <c r="D249" i="68"/>
  <c r="G248" i="68"/>
  <c r="F248" i="68"/>
  <c r="E248" i="68"/>
  <c r="I248" i="68" s="1"/>
  <c r="D248" i="68"/>
  <c r="H248" i="68" s="1"/>
  <c r="J248" i="68" s="1"/>
  <c r="G247" i="68"/>
  <c r="G246" i="68" s="1"/>
  <c r="G245" i="68" s="1"/>
  <c r="F247" i="68"/>
  <c r="H247" i="68" s="1"/>
  <c r="E247" i="68"/>
  <c r="E246" i="68" s="1"/>
  <c r="D247" i="68"/>
  <c r="F246" i="68"/>
  <c r="J243" i="68"/>
  <c r="G243" i="68"/>
  <c r="F243" i="68"/>
  <c r="E243" i="68"/>
  <c r="I243" i="68" s="1"/>
  <c r="D243" i="68"/>
  <c r="H243" i="68" s="1"/>
  <c r="G242" i="68"/>
  <c r="F242" i="68"/>
  <c r="E242" i="68"/>
  <c r="I242" i="68" s="1"/>
  <c r="D242" i="68"/>
  <c r="G241" i="68"/>
  <c r="F241" i="68"/>
  <c r="E241" i="68"/>
  <c r="I241" i="68" s="1"/>
  <c r="D241" i="68"/>
  <c r="H241" i="68" s="1"/>
  <c r="J241" i="68" s="1"/>
  <c r="H240" i="68"/>
  <c r="G240" i="68"/>
  <c r="F240" i="68"/>
  <c r="E240" i="68"/>
  <c r="D240" i="68"/>
  <c r="D239" i="68" s="1"/>
  <c r="J238" i="68"/>
  <c r="I238" i="68"/>
  <c r="G238" i="68"/>
  <c r="G237" i="68" s="1"/>
  <c r="F238" i="68"/>
  <c r="F237" i="68" s="1"/>
  <c r="E238" i="68"/>
  <c r="D238" i="68"/>
  <c r="H238" i="68" s="1"/>
  <c r="H237" i="68" s="1"/>
  <c r="J237" i="68"/>
  <c r="I237" i="68"/>
  <c r="E237" i="68"/>
  <c r="D237" i="68"/>
  <c r="G236" i="68"/>
  <c r="F236" i="68"/>
  <c r="E236" i="68"/>
  <c r="I236" i="68" s="1"/>
  <c r="D236" i="68"/>
  <c r="H236" i="68" s="1"/>
  <c r="J236" i="68" s="1"/>
  <c r="G235" i="68"/>
  <c r="F235" i="68"/>
  <c r="E235" i="68"/>
  <c r="E234" i="68" s="1"/>
  <c r="E233" i="68" s="1"/>
  <c r="D235" i="68"/>
  <c r="D234" i="68" s="1"/>
  <c r="D233" i="68" s="1"/>
  <c r="G234" i="68"/>
  <c r="G233" i="68" s="1"/>
  <c r="F234" i="68"/>
  <c r="F233" i="68" s="1"/>
  <c r="I232" i="68"/>
  <c r="G232" i="68"/>
  <c r="F232" i="68"/>
  <c r="E232" i="68"/>
  <c r="D232" i="68"/>
  <c r="H232" i="68" s="1"/>
  <c r="J232" i="68" s="1"/>
  <c r="G231" i="68"/>
  <c r="F231" i="68"/>
  <c r="E231" i="68"/>
  <c r="I231" i="68" s="1"/>
  <c r="D231" i="68"/>
  <c r="G230" i="68"/>
  <c r="F230" i="68"/>
  <c r="E230" i="68"/>
  <c r="I230" i="68" s="1"/>
  <c r="D230" i="68"/>
  <c r="G229" i="68"/>
  <c r="F229" i="68"/>
  <c r="F228" i="68" s="1"/>
  <c r="E229" i="68"/>
  <c r="D229" i="68"/>
  <c r="G228" i="68"/>
  <c r="H227" i="68"/>
  <c r="J227" i="68" s="1"/>
  <c r="G227" i="68"/>
  <c r="I227" i="68" s="1"/>
  <c r="F227" i="68"/>
  <c r="E227" i="68"/>
  <c r="D227" i="68"/>
  <c r="I226" i="68"/>
  <c r="G226" i="68"/>
  <c r="G225" i="68" s="1"/>
  <c r="F226" i="68"/>
  <c r="E226" i="68"/>
  <c r="D226" i="68"/>
  <c r="H226" i="68" s="1"/>
  <c r="I225" i="68"/>
  <c r="F225" i="68"/>
  <c r="E225" i="68"/>
  <c r="D225" i="68"/>
  <c r="G224" i="68"/>
  <c r="F224" i="68"/>
  <c r="E224" i="68"/>
  <c r="D224" i="68"/>
  <c r="H224" i="68" s="1"/>
  <c r="J224" i="68" s="1"/>
  <c r="G223" i="68"/>
  <c r="F223" i="68"/>
  <c r="H223" i="68" s="1"/>
  <c r="J223" i="68" s="1"/>
  <c r="E223" i="68"/>
  <c r="I223" i="68" s="1"/>
  <c r="D223" i="68"/>
  <c r="G222" i="68"/>
  <c r="F222" i="68"/>
  <c r="E222" i="68"/>
  <c r="D222" i="68"/>
  <c r="H222" i="68" s="1"/>
  <c r="J222" i="68" s="1"/>
  <c r="I221" i="68"/>
  <c r="H221" i="68"/>
  <c r="J221" i="68" s="1"/>
  <c r="G221" i="68"/>
  <c r="F221" i="68"/>
  <c r="F220" i="68" s="1"/>
  <c r="E221" i="68"/>
  <c r="D221" i="68"/>
  <c r="H220" i="68"/>
  <c r="J220" i="68" s="1"/>
  <c r="G219" i="68"/>
  <c r="F219" i="68"/>
  <c r="E219" i="68"/>
  <c r="I219" i="68" s="1"/>
  <c r="D219" i="68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H216" i="68"/>
  <c r="J216" i="68" s="1"/>
  <c r="G216" i="68"/>
  <c r="I216" i="68" s="1"/>
  <c r="F216" i="68"/>
  <c r="E216" i="68"/>
  <c r="D216" i="68"/>
  <c r="J214" i="68"/>
  <c r="I214" i="68"/>
  <c r="G214" i="68"/>
  <c r="F214" i="68"/>
  <c r="E214" i="68"/>
  <c r="D214" i="68"/>
  <c r="H214" i="68" s="1"/>
  <c r="J213" i="68"/>
  <c r="G213" i="68"/>
  <c r="F213" i="68"/>
  <c r="E213" i="68"/>
  <c r="I213" i="68" s="1"/>
  <c r="D213" i="68"/>
  <c r="H213" i="68" s="1"/>
  <c r="G212" i="68"/>
  <c r="F212" i="68"/>
  <c r="E212" i="68"/>
  <c r="I212" i="68" s="1"/>
  <c r="D212" i="68"/>
  <c r="H212" i="68" s="1"/>
  <c r="J212" i="68" s="1"/>
  <c r="G211" i="68"/>
  <c r="G206" i="68" s="1"/>
  <c r="F211" i="68"/>
  <c r="H211" i="68" s="1"/>
  <c r="J211" i="68" s="1"/>
  <c r="E211" i="68"/>
  <c r="D211" i="68"/>
  <c r="G210" i="68"/>
  <c r="I210" i="68" s="1"/>
  <c r="F210" i="68"/>
  <c r="H210" i="68" s="1"/>
  <c r="J210" i="68" s="1"/>
  <c r="E210" i="68"/>
  <c r="D210" i="68"/>
  <c r="I209" i="68"/>
  <c r="H209" i="68"/>
  <c r="J209" i="68" s="1"/>
  <c r="G209" i="68"/>
  <c r="F209" i="68"/>
  <c r="E209" i="68"/>
  <c r="D209" i="68"/>
  <c r="I208" i="68"/>
  <c r="G208" i="68"/>
  <c r="F208" i="68"/>
  <c r="E208" i="68"/>
  <c r="D208" i="68"/>
  <c r="H208" i="68" s="1"/>
  <c r="J208" i="68" s="1"/>
  <c r="G207" i="68"/>
  <c r="F207" i="68"/>
  <c r="E207" i="68"/>
  <c r="I207" i="68" s="1"/>
  <c r="D207" i="68"/>
  <c r="G205" i="68"/>
  <c r="F205" i="68"/>
  <c r="E205" i="68"/>
  <c r="D205" i="68"/>
  <c r="H205" i="68" s="1"/>
  <c r="J205" i="68" s="1"/>
  <c r="I204" i="68"/>
  <c r="H204" i="68"/>
  <c r="J204" i="68" s="1"/>
  <c r="G204" i="68"/>
  <c r="F204" i="68"/>
  <c r="E204" i="68"/>
  <c r="D204" i="68"/>
  <c r="G203" i="68"/>
  <c r="I203" i="68" s="1"/>
  <c r="F203" i="68"/>
  <c r="E203" i="68"/>
  <c r="D203" i="68"/>
  <c r="H203" i="68" s="1"/>
  <c r="J202" i="68"/>
  <c r="I202" i="68"/>
  <c r="G202" i="68"/>
  <c r="F202" i="68"/>
  <c r="E202" i="68"/>
  <c r="D202" i="68"/>
  <c r="H202" i="68" s="1"/>
  <c r="F201" i="68"/>
  <c r="E201" i="68"/>
  <c r="D201" i="68"/>
  <c r="G199" i="68"/>
  <c r="I199" i="68" s="1"/>
  <c r="F199" i="68"/>
  <c r="E199" i="68"/>
  <c r="D199" i="68"/>
  <c r="H199" i="68" s="1"/>
  <c r="J199" i="68" s="1"/>
  <c r="J198" i="68"/>
  <c r="I198" i="68"/>
  <c r="G198" i="68"/>
  <c r="F198" i="68"/>
  <c r="H198" i="68" s="1"/>
  <c r="E198" i="68"/>
  <c r="D198" i="68"/>
  <c r="I197" i="68"/>
  <c r="G197" i="68"/>
  <c r="F197" i="68"/>
  <c r="E197" i="68"/>
  <c r="E193" i="68" s="1"/>
  <c r="D197" i="68"/>
  <c r="G196" i="68"/>
  <c r="I196" i="68" s="1"/>
  <c r="F196" i="68"/>
  <c r="E196" i="68"/>
  <c r="D196" i="68"/>
  <c r="H196" i="68" s="1"/>
  <c r="J196" i="68" s="1"/>
  <c r="H195" i="68"/>
  <c r="J195" i="68" s="1"/>
  <c r="G195" i="68"/>
  <c r="G193" i="68" s="1"/>
  <c r="F195" i="68"/>
  <c r="E195" i="68"/>
  <c r="I195" i="68" s="1"/>
  <c r="D195" i="68"/>
  <c r="G194" i="68"/>
  <c r="F194" i="68"/>
  <c r="E194" i="68"/>
  <c r="I194" i="68" s="1"/>
  <c r="I193" i="68" s="1"/>
  <c r="D194" i="68"/>
  <c r="H194" i="68" s="1"/>
  <c r="G192" i="68"/>
  <c r="F192" i="68"/>
  <c r="E192" i="68"/>
  <c r="D192" i="68"/>
  <c r="J191" i="68"/>
  <c r="H191" i="68"/>
  <c r="G191" i="68"/>
  <c r="I191" i="68" s="1"/>
  <c r="F191" i="68"/>
  <c r="E191" i="68"/>
  <c r="D191" i="68"/>
  <c r="G190" i="68"/>
  <c r="G189" i="68" s="1"/>
  <c r="G188" i="68" s="1"/>
  <c r="F190" i="68"/>
  <c r="F189" i="68" s="1"/>
  <c r="E190" i="68"/>
  <c r="D190" i="68"/>
  <c r="H190" i="68" s="1"/>
  <c r="J186" i="68"/>
  <c r="I186" i="68"/>
  <c r="G186" i="68"/>
  <c r="F186" i="68"/>
  <c r="H186" i="68" s="1"/>
  <c r="E186" i="68"/>
  <c r="D186" i="68"/>
  <c r="G185" i="68"/>
  <c r="F185" i="68"/>
  <c r="E185" i="68"/>
  <c r="D185" i="68"/>
  <c r="H185" i="68" s="1"/>
  <c r="J185" i="68" s="1"/>
  <c r="G184" i="68"/>
  <c r="I184" i="68" s="1"/>
  <c r="F184" i="68"/>
  <c r="E184" i="68"/>
  <c r="D184" i="68"/>
  <c r="H184" i="68" s="1"/>
  <c r="J184" i="68" s="1"/>
  <c r="H183" i="68"/>
  <c r="J183" i="68" s="1"/>
  <c r="G183" i="68"/>
  <c r="G181" i="68" s="1"/>
  <c r="F183" i="68"/>
  <c r="E183" i="68"/>
  <c r="I183" i="68" s="1"/>
  <c r="D183" i="68"/>
  <c r="G182" i="68"/>
  <c r="F182" i="68"/>
  <c r="F181" i="68" s="1"/>
  <c r="E182" i="68"/>
  <c r="I182" i="68" s="1"/>
  <c r="D182" i="68"/>
  <c r="H182" i="68" s="1"/>
  <c r="G180" i="68"/>
  <c r="F180" i="68"/>
  <c r="E180" i="68"/>
  <c r="I180" i="68" s="1"/>
  <c r="D180" i="68"/>
  <c r="H180" i="68" s="1"/>
  <c r="J180" i="68" s="1"/>
  <c r="J179" i="68"/>
  <c r="H179" i="68"/>
  <c r="G179" i="68"/>
  <c r="I179" i="68" s="1"/>
  <c r="F179" i="68"/>
  <c r="E179" i="68"/>
  <c r="D179" i="68"/>
  <c r="G178" i="68"/>
  <c r="G175" i="68" s="1"/>
  <c r="F178" i="68"/>
  <c r="F175" i="68" s="1"/>
  <c r="E178" i="68"/>
  <c r="I178" i="68" s="1"/>
  <c r="D178" i="68"/>
  <c r="G177" i="68"/>
  <c r="F177" i="68"/>
  <c r="E177" i="68"/>
  <c r="I177" i="68" s="1"/>
  <c r="D177" i="68"/>
  <c r="H177" i="68" s="1"/>
  <c r="J177" i="68" s="1"/>
  <c r="I176" i="68"/>
  <c r="H176" i="68"/>
  <c r="G176" i="68"/>
  <c r="F176" i="68"/>
  <c r="E176" i="68"/>
  <c r="E175" i="68" s="1"/>
  <c r="D176" i="68"/>
  <c r="D175" i="68"/>
  <c r="I174" i="68"/>
  <c r="G174" i="68"/>
  <c r="F174" i="68"/>
  <c r="H174" i="68" s="1"/>
  <c r="J174" i="68" s="1"/>
  <c r="E174" i="68"/>
  <c r="D174" i="68"/>
  <c r="G173" i="68"/>
  <c r="F173" i="68"/>
  <c r="F170" i="68" s="1"/>
  <c r="E173" i="68"/>
  <c r="I173" i="68" s="1"/>
  <c r="D173" i="68"/>
  <c r="H173" i="68" s="1"/>
  <c r="J173" i="68" s="1"/>
  <c r="I172" i="68"/>
  <c r="G172" i="68"/>
  <c r="F172" i="68"/>
  <c r="E172" i="68"/>
  <c r="D172" i="68"/>
  <c r="H172" i="68" s="1"/>
  <c r="J172" i="68" s="1"/>
  <c r="H171" i="68"/>
  <c r="G171" i="68"/>
  <c r="G170" i="68" s="1"/>
  <c r="F171" i="68"/>
  <c r="E171" i="68"/>
  <c r="E170" i="68" s="1"/>
  <c r="D171" i="68"/>
  <c r="J169" i="68"/>
  <c r="I169" i="68"/>
  <c r="H169" i="68"/>
  <c r="G169" i="68"/>
  <c r="F169" i="68"/>
  <c r="E169" i="68"/>
  <c r="D169" i="68"/>
  <c r="G168" i="68"/>
  <c r="F168" i="68"/>
  <c r="E168" i="68"/>
  <c r="D168" i="68"/>
  <c r="D166" i="68" s="1"/>
  <c r="J167" i="68"/>
  <c r="H167" i="68"/>
  <c r="G167" i="68"/>
  <c r="I167" i="68" s="1"/>
  <c r="F167" i="68"/>
  <c r="E167" i="68"/>
  <c r="D167" i="68"/>
  <c r="F166" i="68"/>
  <c r="I164" i="68"/>
  <c r="H164" i="68"/>
  <c r="J164" i="68" s="1"/>
  <c r="G164" i="68"/>
  <c r="F164" i="68"/>
  <c r="E164" i="68"/>
  <c r="D164" i="68"/>
  <c r="G163" i="68"/>
  <c r="F163" i="68"/>
  <c r="E163" i="68"/>
  <c r="I163" i="68" s="1"/>
  <c r="D163" i="68"/>
  <c r="I162" i="68"/>
  <c r="G162" i="68"/>
  <c r="F162" i="68"/>
  <c r="H162" i="68" s="1"/>
  <c r="E162" i="68"/>
  <c r="D162" i="68"/>
  <c r="I161" i="68"/>
  <c r="F161" i="68"/>
  <c r="E161" i="68"/>
  <c r="I160" i="68"/>
  <c r="G160" i="68"/>
  <c r="F160" i="68"/>
  <c r="E160" i="68"/>
  <c r="D160" i="68"/>
  <c r="H160" i="68" s="1"/>
  <c r="J160" i="68" s="1"/>
  <c r="H159" i="68"/>
  <c r="J159" i="68" s="1"/>
  <c r="G159" i="68"/>
  <c r="G155" i="68" s="1"/>
  <c r="F159" i="68"/>
  <c r="E159" i="68"/>
  <c r="I159" i="68" s="1"/>
  <c r="D159" i="68"/>
  <c r="G158" i="68"/>
  <c r="F158" i="68"/>
  <c r="F155" i="68" s="1"/>
  <c r="F154" i="68" s="1"/>
  <c r="E158" i="68"/>
  <c r="I158" i="68" s="1"/>
  <c r="D158" i="68"/>
  <c r="H158" i="68" s="1"/>
  <c r="J158" i="68" s="1"/>
  <c r="J157" i="68"/>
  <c r="I157" i="68"/>
  <c r="H157" i="68"/>
  <c r="G157" i="68"/>
  <c r="F157" i="68"/>
  <c r="E157" i="68"/>
  <c r="D157" i="68"/>
  <c r="H156" i="68"/>
  <c r="G156" i="68"/>
  <c r="F156" i="68"/>
  <c r="E156" i="68"/>
  <c r="D156" i="68"/>
  <c r="D155" i="68" s="1"/>
  <c r="G153" i="68"/>
  <c r="F153" i="68"/>
  <c r="E153" i="68"/>
  <c r="I153" i="68" s="1"/>
  <c r="D153" i="68"/>
  <c r="H153" i="68" s="1"/>
  <c r="J153" i="68" s="1"/>
  <c r="I152" i="68"/>
  <c r="I149" i="68" s="1"/>
  <c r="H152" i="68"/>
  <c r="J152" i="68" s="1"/>
  <c r="G152" i="68"/>
  <c r="F152" i="68"/>
  <c r="E152" i="68"/>
  <c r="D152" i="68"/>
  <c r="G151" i="68"/>
  <c r="F151" i="68"/>
  <c r="E151" i="68"/>
  <c r="I151" i="68" s="1"/>
  <c r="D151" i="68"/>
  <c r="J150" i="68"/>
  <c r="I150" i="68"/>
  <c r="G150" i="68"/>
  <c r="G149" i="68" s="1"/>
  <c r="F150" i="68"/>
  <c r="H150" i="68" s="1"/>
  <c r="E150" i="68"/>
  <c r="D150" i="68"/>
  <c r="F149" i="68"/>
  <c r="G148" i="68"/>
  <c r="I148" i="68" s="1"/>
  <c r="F148" i="68"/>
  <c r="E148" i="68"/>
  <c r="D148" i="68"/>
  <c r="H148" i="68" s="1"/>
  <c r="J148" i="68" s="1"/>
  <c r="H147" i="68"/>
  <c r="G147" i="68"/>
  <c r="G146" i="68" s="1"/>
  <c r="F147" i="68"/>
  <c r="E147" i="68"/>
  <c r="D147" i="68"/>
  <c r="F146" i="68"/>
  <c r="E146" i="68"/>
  <c r="J145" i="68"/>
  <c r="I145" i="68"/>
  <c r="H145" i="68"/>
  <c r="G145" i="68"/>
  <c r="F145" i="68"/>
  <c r="E145" i="68"/>
  <c r="D145" i="68"/>
  <c r="H144" i="68"/>
  <c r="J144" i="68" s="1"/>
  <c r="G144" i="68"/>
  <c r="F144" i="68"/>
  <c r="E144" i="68"/>
  <c r="D144" i="68"/>
  <c r="D142" i="68" s="1"/>
  <c r="G143" i="68"/>
  <c r="I143" i="68" s="1"/>
  <c r="F143" i="68"/>
  <c r="H143" i="68" s="1"/>
  <c r="E143" i="68"/>
  <c r="D143" i="68"/>
  <c r="G142" i="68"/>
  <c r="F142" i="68"/>
  <c r="G141" i="68"/>
  <c r="F141" i="68"/>
  <c r="E141" i="68"/>
  <c r="I141" i="68" s="1"/>
  <c r="D141" i="68"/>
  <c r="H141" i="68" s="1"/>
  <c r="J141" i="68" s="1"/>
  <c r="I140" i="68"/>
  <c r="H140" i="68"/>
  <c r="J140" i="68" s="1"/>
  <c r="G140" i="68"/>
  <c r="F140" i="68"/>
  <c r="E140" i="68"/>
  <c r="D140" i="68"/>
  <c r="G139" i="68"/>
  <c r="G138" i="68" s="1"/>
  <c r="F139" i="68"/>
  <c r="E139" i="68"/>
  <c r="D139" i="68"/>
  <c r="F138" i="68"/>
  <c r="G137" i="68"/>
  <c r="F137" i="68"/>
  <c r="E137" i="68"/>
  <c r="I137" i="68" s="1"/>
  <c r="D137" i="68"/>
  <c r="I136" i="68"/>
  <c r="G136" i="68"/>
  <c r="F136" i="68"/>
  <c r="E136" i="68"/>
  <c r="D136" i="68"/>
  <c r="H136" i="68" s="1"/>
  <c r="J136" i="68" s="1"/>
  <c r="H135" i="68"/>
  <c r="G135" i="68"/>
  <c r="G134" i="68" s="1"/>
  <c r="F135" i="68"/>
  <c r="E135" i="68"/>
  <c r="D135" i="68"/>
  <c r="F134" i="68"/>
  <c r="J133" i="68"/>
  <c r="I133" i="68"/>
  <c r="H133" i="68"/>
  <c r="G133" i="68"/>
  <c r="F133" i="68"/>
  <c r="E133" i="68"/>
  <c r="D133" i="68"/>
  <c r="H132" i="68"/>
  <c r="J132" i="68" s="1"/>
  <c r="G132" i="68"/>
  <c r="F132" i="68"/>
  <c r="E132" i="68"/>
  <c r="I132" i="68" s="1"/>
  <c r="D132" i="68"/>
  <c r="J131" i="68"/>
  <c r="H131" i="68"/>
  <c r="G131" i="68"/>
  <c r="I131" i="68" s="1"/>
  <c r="F131" i="68"/>
  <c r="E131" i="68"/>
  <c r="D131" i="68"/>
  <c r="G130" i="68"/>
  <c r="G129" i="68" s="1"/>
  <c r="F130" i="68"/>
  <c r="F129" i="68" s="1"/>
  <c r="E130" i="68"/>
  <c r="D130" i="68"/>
  <c r="E129" i="68"/>
  <c r="I128" i="68"/>
  <c r="H128" i="68"/>
  <c r="J128" i="68" s="1"/>
  <c r="G128" i="68"/>
  <c r="F128" i="68"/>
  <c r="E128" i="68"/>
  <c r="E126" i="68" s="1"/>
  <c r="D128" i="68"/>
  <c r="G127" i="68"/>
  <c r="G126" i="68" s="1"/>
  <c r="F127" i="68"/>
  <c r="E127" i="68"/>
  <c r="D127" i="68"/>
  <c r="F126" i="68"/>
  <c r="G125" i="68"/>
  <c r="F125" i="68"/>
  <c r="F123" i="68" s="1"/>
  <c r="F122" i="68" s="1"/>
  <c r="E125" i="68"/>
  <c r="E123" i="68" s="1"/>
  <c r="D125" i="68"/>
  <c r="I124" i="68"/>
  <c r="G124" i="68"/>
  <c r="F124" i="68"/>
  <c r="E124" i="68"/>
  <c r="D124" i="68"/>
  <c r="G123" i="68"/>
  <c r="J121" i="68"/>
  <c r="I121" i="68"/>
  <c r="H121" i="68"/>
  <c r="G121" i="68"/>
  <c r="F121" i="68"/>
  <c r="E121" i="68"/>
  <c r="D121" i="68"/>
  <c r="H120" i="68"/>
  <c r="J120" i="68" s="1"/>
  <c r="G120" i="68"/>
  <c r="F120" i="68"/>
  <c r="E120" i="68"/>
  <c r="I120" i="68" s="1"/>
  <c r="D120" i="68"/>
  <c r="G119" i="68"/>
  <c r="I119" i="68" s="1"/>
  <c r="F119" i="68"/>
  <c r="H119" i="68" s="1"/>
  <c r="J119" i="68" s="1"/>
  <c r="E119" i="68"/>
  <c r="D119" i="68"/>
  <c r="G118" i="68"/>
  <c r="G117" i="68" s="1"/>
  <c r="F118" i="68"/>
  <c r="F117" i="68" s="1"/>
  <c r="F113" i="68" s="1"/>
  <c r="E118" i="68"/>
  <c r="D118" i="68"/>
  <c r="I116" i="68"/>
  <c r="H116" i="68"/>
  <c r="J116" i="68" s="1"/>
  <c r="G116" i="68"/>
  <c r="F116" i="68"/>
  <c r="E116" i="68"/>
  <c r="E114" i="68" s="1"/>
  <c r="D116" i="68"/>
  <c r="G115" i="68"/>
  <c r="F115" i="68"/>
  <c r="E115" i="68"/>
  <c r="D115" i="68"/>
  <c r="F114" i="68"/>
  <c r="I112" i="68"/>
  <c r="G112" i="68"/>
  <c r="F112" i="68"/>
  <c r="E112" i="68"/>
  <c r="D112" i="68"/>
  <c r="H112" i="68" s="1"/>
  <c r="J112" i="68" s="1"/>
  <c r="H111" i="68"/>
  <c r="J111" i="68" s="1"/>
  <c r="G111" i="68"/>
  <c r="F111" i="68"/>
  <c r="E111" i="68"/>
  <c r="I111" i="68" s="1"/>
  <c r="D111" i="68"/>
  <c r="G110" i="68"/>
  <c r="F110" i="68"/>
  <c r="E110" i="68"/>
  <c r="I110" i="68" s="1"/>
  <c r="D110" i="68"/>
  <c r="H110" i="68" s="1"/>
  <c r="J110" i="68" s="1"/>
  <c r="J109" i="68"/>
  <c r="I109" i="68"/>
  <c r="H109" i="68"/>
  <c r="G109" i="68"/>
  <c r="G108" i="68" s="1"/>
  <c r="F109" i="68"/>
  <c r="E109" i="68"/>
  <c r="D109" i="68"/>
  <c r="E108" i="68"/>
  <c r="D108" i="68"/>
  <c r="J107" i="68"/>
  <c r="H107" i="68"/>
  <c r="G107" i="68"/>
  <c r="I107" i="68" s="1"/>
  <c r="F107" i="68"/>
  <c r="E107" i="68"/>
  <c r="D107" i="68"/>
  <c r="G106" i="68"/>
  <c r="F106" i="68"/>
  <c r="E106" i="68"/>
  <c r="I106" i="68" s="1"/>
  <c r="D106" i="68"/>
  <c r="G105" i="68"/>
  <c r="F105" i="68"/>
  <c r="E105" i="68"/>
  <c r="I105" i="68" s="1"/>
  <c r="D105" i="68"/>
  <c r="H105" i="68" s="1"/>
  <c r="J105" i="68" s="1"/>
  <c r="I104" i="68"/>
  <c r="H104" i="68"/>
  <c r="J104" i="68" s="1"/>
  <c r="G104" i="68"/>
  <c r="F104" i="68"/>
  <c r="E104" i="68"/>
  <c r="D104" i="68"/>
  <c r="G103" i="68"/>
  <c r="F103" i="68"/>
  <c r="E103" i="68"/>
  <c r="I103" i="68" s="1"/>
  <c r="D103" i="68"/>
  <c r="H103" i="68" s="1"/>
  <c r="J103" i="68" s="1"/>
  <c r="J102" i="68"/>
  <c r="I102" i="68"/>
  <c r="G102" i="68"/>
  <c r="G100" i="68" s="1"/>
  <c r="F102" i="68"/>
  <c r="H102" i="68" s="1"/>
  <c r="E102" i="68"/>
  <c r="D102" i="68"/>
  <c r="G101" i="68"/>
  <c r="F101" i="68"/>
  <c r="F100" i="68" s="1"/>
  <c r="E101" i="68"/>
  <c r="D101" i="68"/>
  <c r="H101" i="68" s="1"/>
  <c r="D100" i="68"/>
  <c r="H99" i="68"/>
  <c r="J99" i="68" s="1"/>
  <c r="G99" i="68"/>
  <c r="G95" i="68" s="1"/>
  <c r="F99" i="68"/>
  <c r="E99" i="68"/>
  <c r="I99" i="68" s="1"/>
  <c r="D99" i="68"/>
  <c r="G98" i="68"/>
  <c r="F98" i="68"/>
  <c r="E98" i="68"/>
  <c r="I98" i="68" s="1"/>
  <c r="D98" i="68"/>
  <c r="H98" i="68" s="1"/>
  <c r="J98" i="68" s="1"/>
  <c r="J97" i="68"/>
  <c r="I97" i="68"/>
  <c r="H97" i="68"/>
  <c r="G97" i="68"/>
  <c r="F97" i="68"/>
  <c r="F95" i="68" s="1"/>
  <c r="E97" i="68"/>
  <c r="D97" i="68"/>
  <c r="H96" i="68"/>
  <c r="G96" i="68"/>
  <c r="F96" i="68"/>
  <c r="E96" i="68"/>
  <c r="D96" i="68"/>
  <c r="D95" i="68" s="1"/>
  <c r="G94" i="68"/>
  <c r="G93" i="68"/>
  <c r="F93" i="68"/>
  <c r="E93" i="68"/>
  <c r="I93" i="68" s="1"/>
  <c r="D93" i="68"/>
  <c r="H93" i="68" s="1"/>
  <c r="J93" i="68" s="1"/>
  <c r="I92" i="68"/>
  <c r="H92" i="68"/>
  <c r="J92" i="68" s="1"/>
  <c r="G92" i="68"/>
  <c r="F92" i="68"/>
  <c r="E92" i="68"/>
  <c r="D92" i="68"/>
  <c r="G91" i="68"/>
  <c r="F91" i="68"/>
  <c r="E91" i="68"/>
  <c r="I91" i="68" s="1"/>
  <c r="D91" i="68"/>
  <c r="H91" i="68" s="1"/>
  <c r="J91" i="68" s="1"/>
  <c r="J90" i="68"/>
  <c r="I90" i="68"/>
  <c r="G90" i="68"/>
  <c r="F90" i="68"/>
  <c r="H90" i="68" s="1"/>
  <c r="E90" i="68"/>
  <c r="D90" i="68"/>
  <c r="G89" i="68"/>
  <c r="F89" i="68"/>
  <c r="E89" i="68"/>
  <c r="I89" i="68" s="1"/>
  <c r="D89" i="68"/>
  <c r="H89" i="68" s="1"/>
  <c r="J89" i="68" s="1"/>
  <c r="I88" i="68"/>
  <c r="G88" i="68"/>
  <c r="F88" i="68"/>
  <c r="E88" i="68"/>
  <c r="D88" i="68"/>
  <c r="H88" i="68" s="1"/>
  <c r="J88" i="68" s="1"/>
  <c r="H87" i="68"/>
  <c r="G87" i="68"/>
  <c r="F87" i="68"/>
  <c r="E87" i="68"/>
  <c r="D87" i="68"/>
  <c r="D86" i="68" s="1"/>
  <c r="F86" i="68"/>
  <c r="J85" i="68"/>
  <c r="I85" i="68"/>
  <c r="H85" i="68"/>
  <c r="G85" i="68"/>
  <c r="F85" i="68"/>
  <c r="E85" i="68"/>
  <c r="D85" i="68"/>
  <c r="G84" i="68"/>
  <c r="F84" i="68"/>
  <c r="E84" i="68"/>
  <c r="I84" i="68" s="1"/>
  <c r="D84" i="68"/>
  <c r="H84" i="68" s="1"/>
  <c r="J84" i="68" s="1"/>
  <c r="J83" i="68"/>
  <c r="H83" i="68"/>
  <c r="G83" i="68"/>
  <c r="I83" i="68" s="1"/>
  <c r="F83" i="68"/>
  <c r="E83" i="68"/>
  <c r="D83" i="68"/>
  <c r="G82" i="68"/>
  <c r="G81" i="68" s="1"/>
  <c r="F82" i="68"/>
  <c r="F81" i="68" s="1"/>
  <c r="E82" i="68"/>
  <c r="D82" i="68"/>
  <c r="E81" i="68"/>
  <c r="I80" i="68"/>
  <c r="H80" i="68"/>
  <c r="J80" i="68" s="1"/>
  <c r="G80" i="68"/>
  <c r="F80" i="68"/>
  <c r="E80" i="68"/>
  <c r="D80" i="68"/>
  <c r="G79" i="68"/>
  <c r="F79" i="68"/>
  <c r="E79" i="68"/>
  <c r="I79" i="68" s="1"/>
  <c r="D79" i="68"/>
  <c r="H79" i="68" s="1"/>
  <c r="J79" i="68" s="1"/>
  <c r="J78" i="68"/>
  <c r="I78" i="68"/>
  <c r="G78" i="68"/>
  <c r="F78" i="68"/>
  <c r="H78" i="68" s="1"/>
  <c r="E78" i="68"/>
  <c r="D78" i="68"/>
  <c r="I77" i="68"/>
  <c r="G77" i="68"/>
  <c r="F77" i="68"/>
  <c r="E77" i="68"/>
  <c r="D77" i="68"/>
  <c r="H77" i="68" s="1"/>
  <c r="J77" i="68" s="1"/>
  <c r="I76" i="68"/>
  <c r="G76" i="68"/>
  <c r="F76" i="68"/>
  <c r="E76" i="68"/>
  <c r="D76" i="68"/>
  <c r="H76" i="68" s="1"/>
  <c r="J76" i="68" s="1"/>
  <c r="H75" i="68"/>
  <c r="J75" i="68" s="1"/>
  <c r="G75" i="68"/>
  <c r="G70" i="68" s="1"/>
  <c r="F75" i="68"/>
  <c r="E75" i="68"/>
  <c r="D75" i="68"/>
  <c r="G74" i="68"/>
  <c r="F74" i="68"/>
  <c r="F70" i="68" s="1"/>
  <c r="E74" i="68"/>
  <c r="I74" i="68" s="1"/>
  <c r="D74" i="68"/>
  <c r="H74" i="68" s="1"/>
  <c r="J74" i="68" s="1"/>
  <c r="J73" i="68"/>
  <c r="H73" i="68"/>
  <c r="G73" i="68"/>
  <c r="I73" i="68" s="1"/>
  <c r="F73" i="68"/>
  <c r="E73" i="68"/>
  <c r="D73" i="68"/>
  <c r="G72" i="68"/>
  <c r="F72" i="68"/>
  <c r="E72" i="68"/>
  <c r="D72" i="68"/>
  <c r="D70" i="68" s="1"/>
  <c r="J71" i="68"/>
  <c r="H71" i="68"/>
  <c r="G71" i="68"/>
  <c r="I71" i="68" s="1"/>
  <c r="F71" i="68"/>
  <c r="E71" i="68"/>
  <c r="D71" i="68"/>
  <c r="G69" i="68"/>
  <c r="F69" i="68"/>
  <c r="E69" i="68"/>
  <c r="I69" i="68" s="1"/>
  <c r="D69" i="68"/>
  <c r="H69" i="68" s="1"/>
  <c r="J69" i="68" s="1"/>
  <c r="I68" i="68"/>
  <c r="H68" i="68"/>
  <c r="J68" i="68" s="1"/>
  <c r="G68" i="68"/>
  <c r="F68" i="68"/>
  <c r="E68" i="68"/>
  <c r="D68" i="68"/>
  <c r="G67" i="68"/>
  <c r="F67" i="68"/>
  <c r="E67" i="68"/>
  <c r="I67" i="68" s="1"/>
  <c r="D67" i="68"/>
  <c r="H67" i="68" s="1"/>
  <c r="J67" i="68" s="1"/>
  <c r="J66" i="68"/>
  <c r="I66" i="68"/>
  <c r="G66" i="68"/>
  <c r="F66" i="68"/>
  <c r="H66" i="68" s="1"/>
  <c r="E66" i="68"/>
  <c r="D66" i="68"/>
  <c r="I65" i="68"/>
  <c r="G65" i="68"/>
  <c r="F65" i="68"/>
  <c r="E65" i="68"/>
  <c r="D65" i="68"/>
  <c r="H65" i="68" s="1"/>
  <c r="J65" i="68" s="1"/>
  <c r="I64" i="68"/>
  <c r="G64" i="68"/>
  <c r="F64" i="68"/>
  <c r="E64" i="68"/>
  <c r="D64" i="68"/>
  <c r="H64" i="68" s="1"/>
  <c r="J64" i="68" s="1"/>
  <c r="H63" i="68"/>
  <c r="G63" i="68"/>
  <c r="G62" i="68" s="1"/>
  <c r="F63" i="68"/>
  <c r="E63" i="68"/>
  <c r="D63" i="68"/>
  <c r="F62" i="68"/>
  <c r="J61" i="68"/>
  <c r="I61" i="68"/>
  <c r="H61" i="68"/>
  <c r="G61" i="68"/>
  <c r="F61" i="68"/>
  <c r="E61" i="68"/>
  <c r="D61" i="68"/>
  <c r="H60" i="68"/>
  <c r="J60" i="68" s="1"/>
  <c r="G60" i="68"/>
  <c r="F60" i="68"/>
  <c r="E60" i="68"/>
  <c r="I60" i="68" s="1"/>
  <c r="D60" i="68"/>
  <c r="J59" i="68"/>
  <c r="H59" i="68"/>
  <c r="G59" i="68"/>
  <c r="I59" i="68" s="1"/>
  <c r="F59" i="68"/>
  <c r="E59" i="68"/>
  <c r="D59" i="68"/>
  <c r="G58" i="68"/>
  <c r="F58" i="68"/>
  <c r="F57" i="68" s="1"/>
  <c r="E58" i="68"/>
  <c r="D58" i="68"/>
  <c r="E57" i="68"/>
  <c r="G55" i="68"/>
  <c r="G52" i="68" s="1"/>
  <c r="F55" i="68"/>
  <c r="E55" i="68"/>
  <c r="I55" i="68" s="1"/>
  <c r="D55" i="68"/>
  <c r="H55" i="68" s="1"/>
  <c r="J55" i="68" s="1"/>
  <c r="J54" i="68"/>
  <c r="G54" i="68"/>
  <c r="I54" i="68" s="1"/>
  <c r="F54" i="68"/>
  <c r="H54" i="68" s="1"/>
  <c r="E54" i="68"/>
  <c r="D54" i="68"/>
  <c r="G53" i="68"/>
  <c r="F53" i="68"/>
  <c r="F52" i="68" s="1"/>
  <c r="E53" i="68"/>
  <c r="E52" i="68" s="1"/>
  <c r="D53" i="68"/>
  <c r="H53" i="68" s="1"/>
  <c r="D52" i="68"/>
  <c r="H51" i="68"/>
  <c r="J51" i="68" s="1"/>
  <c r="G51" i="68"/>
  <c r="F51" i="68"/>
  <c r="E51" i="68"/>
  <c r="D51" i="68"/>
  <c r="I50" i="68"/>
  <c r="G50" i="68"/>
  <c r="F50" i="68"/>
  <c r="F46" i="68" s="1"/>
  <c r="F45" i="68" s="1"/>
  <c r="E50" i="68"/>
  <c r="D50" i="68"/>
  <c r="H50" i="68" s="1"/>
  <c r="J50" i="68" s="1"/>
  <c r="J49" i="68"/>
  <c r="H49" i="68"/>
  <c r="G49" i="68"/>
  <c r="I49" i="68" s="1"/>
  <c r="F49" i="68"/>
  <c r="E49" i="68"/>
  <c r="D49" i="68"/>
  <c r="G48" i="68"/>
  <c r="F48" i="68"/>
  <c r="E48" i="68"/>
  <c r="D48" i="68"/>
  <c r="D46" i="68" s="1"/>
  <c r="D45" i="68" s="1"/>
  <c r="G47" i="68"/>
  <c r="I47" i="68" s="1"/>
  <c r="F47" i="68"/>
  <c r="H47" i="68" s="1"/>
  <c r="E47" i="68"/>
  <c r="D47" i="68"/>
  <c r="G42" i="68"/>
  <c r="F42" i="68"/>
  <c r="E42" i="68"/>
  <c r="I42" i="68" s="1"/>
  <c r="I40" i="68" s="1"/>
  <c r="D42" i="68"/>
  <c r="J41" i="68"/>
  <c r="I41" i="68"/>
  <c r="G41" i="68"/>
  <c r="F41" i="68"/>
  <c r="H41" i="68" s="1"/>
  <c r="E41" i="68"/>
  <c r="D41" i="68"/>
  <c r="F40" i="68"/>
  <c r="F39" i="68" s="1"/>
  <c r="E40" i="68"/>
  <c r="E39" i="68" s="1"/>
  <c r="H38" i="68"/>
  <c r="J38" i="68" s="1"/>
  <c r="G38" i="68"/>
  <c r="F38" i="68"/>
  <c r="E38" i="68"/>
  <c r="I38" i="68" s="1"/>
  <c r="D38" i="68"/>
  <c r="I37" i="68"/>
  <c r="G37" i="68"/>
  <c r="F37" i="68"/>
  <c r="E37" i="68"/>
  <c r="D37" i="68"/>
  <c r="J36" i="68"/>
  <c r="H36" i="68"/>
  <c r="G36" i="68"/>
  <c r="G35" i="68" s="1"/>
  <c r="F36" i="68"/>
  <c r="F35" i="68" s="1"/>
  <c r="E36" i="68"/>
  <c r="D36" i="68"/>
  <c r="E35" i="68"/>
  <c r="D35" i="68"/>
  <c r="G34" i="68"/>
  <c r="I34" i="68" s="1"/>
  <c r="F34" i="68"/>
  <c r="H34" i="68" s="1"/>
  <c r="J34" i="68" s="1"/>
  <c r="E34" i="68"/>
  <c r="D34" i="68"/>
  <c r="J33" i="68"/>
  <c r="G33" i="68"/>
  <c r="F33" i="68"/>
  <c r="F30" i="68" s="1"/>
  <c r="E33" i="68"/>
  <c r="I33" i="68" s="1"/>
  <c r="D33" i="68"/>
  <c r="H33" i="68" s="1"/>
  <c r="G32" i="68"/>
  <c r="F32" i="68"/>
  <c r="E32" i="68"/>
  <c r="I32" i="68" s="1"/>
  <c r="D32" i="68"/>
  <c r="H32" i="68" s="1"/>
  <c r="J32" i="68" s="1"/>
  <c r="I31" i="68"/>
  <c r="H31" i="68"/>
  <c r="G31" i="68"/>
  <c r="F31" i="68"/>
  <c r="E31" i="68"/>
  <c r="E30" i="68" s="1"/>
  <c r="D31" i="68"/>
  <c r="G30" i="68"/>
  <c r="D30" i="68"/>
  <c r="I29" i="68"/>
  <c r="G29" i="68"/>
  <c r="F29" i="68"/>
  <c r="E29" i="68"/>
  <c r="D29" i="68"/>
  <c r="H29" i="68" s="1"/>
  <c r="J29" i="68" s="1"/>
  <c r="I28" i="68"/>
  <c r="G28" i="68"/>
  <c r="F28" i="68"/>
  <c r="E28" i="68"/>
  <c r="D28" i="68"/>
  <c r="H28" i="68" s="1"/>
  <c r="J28" i="68" s="1"/>
  <c r="G27" i="68"/>
  <c r="F27" i="68"/>
  <c r="E27" i="68"/>
  <c r="I27" i="68" s="1"/>
  <c r="D27" i="68"/>
  <c r="H27" i="68" s="1"/>
  <c r="J27" i="68" s="1"/>
  <c r="H26" i="68"/>
  <c r="G26" i="68"/>
  <c r="G25" i="68" s="1"/>
  <c r="F26" i="68"/>
  <c r="E26" i="68"/>
  <c r="E25" i="68" s="1"/>
  <c r="D26" i="68"/>
  <c r="D25" i="68" s="1"/>
  <c r="F25" i="68"/>
  <c r="J24" i="68"/>
  <c r="I24" i="68"/>
  <c r="H24" i="68"/>
  <c r="G24" i="68"/>
  <c r="F24" i="68"/>
  <c r="E24" i="68"/>
  <c r="D24" i="68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G20" i="68" s="1"/>
  <c r="G19" i="68" s="1"/>
  <c r="F21" i="68"/>
  <c r="F20" i="68" s="1"/>
  <c r="E21" i="68"/>
  <c r="D21" i="68"/>
  <c r="D20" i="68" s="1"/>
  <c r="G18" i="68"/>
  <c r="I18" i="68" s="1"/>
  <c r="F18" i="68"/>
  <c r="E18" i="68"/>
  <c r="D18" i="68"/>
  <c r="H18" i="68" s="1"/>
  <c r="J18" i="68" s="1"/>
  <c r="I17" i="68"/>
  <c r="G17" i="68"/>
  <c r="F17" i="68"/>
  <c r="E17" i="68"/>
  <c r="D17" i="68"/>
  <c r="H17" i="68" s="1"/>
  <c r="J17" i="68" s="1"/>
  <c r="I16" i="68"/>
  <c r="G16" i="68"/>
  <c r="F16" i="68"/>
  <c r="F14" i="68" s="1"/>
  <c r="E16" i="68"/>
  <c r="D16" i="68"/>
  <c r="H16" i="68" s="1"/>
  <c r="J16" i="68" s="1"/>
  <c r="G15" i="68"/>
  <c r="F15" i="68"/>
  <c r="E15" i="68"/>
  <c r="D15" i="68"/>
  <c r="G14" i="68"/>
  <c r="G13" i="68"/>
  <c r="G11" i="68" s="1"/>
  <c r="F13" i="68"/>
  <c r="F11" i="68" s="1"/>
  <c r="E13" i="68"/>
  <c r="I13" i="68" s="1"/>
  <c r="D13" i="68"/>
  <c r="J12" i="68"/>
  <c r="I12" i="68"/>
  <c r="I11" i="68" s="1"/>
  <c r="H12" i="68"/>
  <c r="G12" i="68"/>
  <c r="F12" i="68"/>
  <c r="E12" i="68"/>
  <c r="D12" i="68"/>
  <c r="E11" i="68"/>
  <c r="D11" i="68"/>
  <c r="G10" i="68"/>
  <c r="F10" i="68"/>
  <c r="E10" i="68"/>
  <c r="I10" i="68" s="1"/>
  <c r="D10" i="68"/>
  <c r="H10" i="68" s="1"/>
  <c r="J10" i="68" s="1"/>
  <c r="G9" i="68"/>
  <c r="G8" i="68" s="1"/>
  <c r="F9" i="68"/>
  <c r="E9" i="68"/>
  <c r="I9" i="68" s="1"/>
  <c r="D9" i="68"/>
  <c r="E8" i="68"/>
  <c r="J383" i="68" l="1"/>
  <c r="I426" i="68"/>
  <c r="J426" i="68" s="1"/>
  <c r="G166" i="68"/>
  <c r="E56" i="67"/>
  <c r="E44" i="67" s="1"/>
  <c r="G57" i="68"/>
  <c r="E45" i="67"/>
  <c r="G46" i="68"/>
  <c r="G45" i="68" s="1"/>
  <c r="I36" i="68"/>
  <c r="I35" i="68" s="1"/>
  <c r="G154" i="68"/>
  <c r="G40" i="68"/>
  <c r="G39" i="68" s="1"/>
  <c r="F56" i="68"/>
  <c r="H95" i="68"/>
  <c r="J96" i="68"/>
  <c r="E142" i="68"/>
  <c r="I144" i="68"/>
  <c r="H170" i="68"/>
  <c r="J170" i="68" s="1"/>
  <c r="J171" i="68"/>
  <c r="J280" i="68"/>
  <c r="H279" i="68"/>
  <c r="J279" i="68" s="1"/>
  <c r="D19" i="68"/>
  <c r="J135" i="68"/>
  <c r="D146" i="68"/>
  <c r="E155" i="68"/>
  <c r="E154" i="68" s="1"/>
  <c r="I156" i="68"/>
  <c r="I155" i="68" s="1"/>
  <c r="I154" i="68" s="1"/>
  <c r="H193" i="68"/>
  <c r="J193" i="68" s="1"/>
  <c r="J194" i="68"/>
  <c r="I377" i="68"/>
  <c r="E374" i="68"/>
  <c r="E7" i="68"/>
  <c r="E6" i="68" s="1"/>
  <c r="I39" i="68"/>
  <c r="H13" i="68"/>
  <c r="H62" i="68"/>
  <c r="J62" i="68" s="1"/>
  <c r="J63" i="68"/>
  <c r="I108" i="68"/>
  <c r="G114" i="68"/>
  <c r="G113" i="68" s="1"/>
  <c r="I115" i="68"/>
  <c r="I114" i="68" s="1"/>
  <c r="I113" i="68" s="1"/>
  <c r="D138" i="68"/>
  <c r="H139" i="68"/>
  <c r="I147" i="68"/>
  <c r="I146" i="68" s="1"/>
  <c r="H197" i="68"/>
  <c r="J197" i="68" s="1"/>
  <c r="H225" i="68"/>
  <c r="J225" i="68" s="1"/>
  <c r="J226" i="68"/>
  <c r="I261" i="68"/>
  <c r="E20" i="68"/>
  <c r="E19" i="68" s="1"/>
  <c r="H30" i="68"/>
  <c r="J30" i="68" s="1"/>
  <c r="J31" i="68"/>
  <c r="D81" i="68"/>
  <c r="G56" i="68"/>
  <c r="D40" i="68"/>
  <c r="D39" i="68" s="1"/>
  <c r="H39" i="68" s="1"/>
  <c r="J39" i="68" s="1"/>
  <c r="H42" i="68"/>
  <c r="J42" i="68" s="1"/>
  <c r="J47" i="68"/>
  <c r="H46" i="68"/>
  <c r="H125" i="68"/>
  <c r="J125" i="68" s="1"/>
  <c r="I139" i="68"/>
  <c r="I138" i="68" s="1"/>
  <c r="H178" i="68"/>
  <c r="J178" i="68" s="1"/>
  <c r="F193" i="68"/>
  <c r="J203" i="68"/>
  <c r="H201" i="68"/>
  <c r="H52" i="68"/>
  <c r="J52" i="68" s="1"/>
  <c r="J53" i="68"/>
  <c r="H155" i="68"/>
  <c r="J156" i="68"/>
  <c r="I166" i="68"/>
  <c r="I165" i="68" s="1"/>
  <c r="H146" i="68"/>
  <c r="J146" i="68" s="1"/>
  <c r="J147" i="68"/>
  <c r="H166" i="68"/>
  <c r="I240" i="68"/>
  <c r="I239" i="68" s="1"/>
  <c r="G239" i="68"/>
  <c r="E46" i="68"/>
  <c r="E45" i="68" s="1"/>
  <c r="I48" i="68"/>
  <c r="J101" i="68"/>
  <c r="D200" i="68"/>
  <c r="H320" i="68"/>
  <c r="J320" i="68" s="1"/>
  <c r="J321" i="68"/>
  <c r="I21" i="68"/>
  <c r="I20" i="68" s="1"/>
  <c r="I30" i="68"/>
  <c r="H37" i="68"/>
  <c r="E70" i="68"/>
  <c r="I72" i="68"/>
  <c r="I82" i="68"/>
  <c r="I81" i="68" s="1"/>
  <c r="E86" i="68"/>
  <c r="E100" i="68"/>
  <c r="H106" i="68"/>
  <c r="J106" i="68" s="1"/>
  <c r="I125" i="68"/>
  <c r="I123" i="68" s="1"/>
  <c r="I122" i="68" s="1"/>
  <c r="H137" i="68"/>
  <c r="J137" i="68" s="1"/>
  <c r="E138" i="68"/>
  <c r="D149" i="68"/>
  <c r="H151" i="68"/>
  <c r="J151" i="68" s="1"/>
  <c r="H181" i="68"/>
  <c r="J181" i="68" s="1"/>
  <c r="J182" i="68"/>
  <c r="H192" i="68"/>
  <c r="J192" i="68" s="1"/>
  <c r="D189" i="68"/>
  <c r="I293" i="68"/>
  <c r="D94" i="68"/>
  <c r="H108" i="68"/>
  <c r="J108" i="68" s="1"/>
  <c r="G122" i="68"/>
  <c r="G161" i="68"/>
  <c r="E166" i="68"/>
  <c r="I168" i="68"/>
  <c r="D170" i="68"/>
  <c r="D165" i="68" s="1"/>
  <c r="E189" i="68"/>
  <c r="E188" i="68" s="1"/>
  <c r="I192" i="68"/>
  <c r="D352" i="68"/>
  <c r="H353" i="68"/>
  <c r="I46" i="68"/>
  <c r="D14" i="68"/>
  <c r="H15" i="68"/>
  <c r="H25" i="68"/>
  <c r="J25" i="68" s="1"/>
  <c r="J26" i="68"/>
  <c r="I53" i="68"/>
  <c r="I52" i="68" s="1"/>
  <c r="E95" i="68"/>
  <c r="I96" i="68"/>
  <c r="I95" i="68" s="1"/>
  <c r="E117" i="68"/>
  <c r="E113" i="68" s="1"/>
  <c r="D129" i="68"/>
  <c r="D134" i="68"/>
  <c r="J143" i="68"/>
  <c r="H142" i="68"/>
  <c r="J142" i="68" s="1"/>
  <c r="J176" i="68"/>
  <c r="E181" i="68"/>
  <c r="I185" i="68"/>
  <c r="I181" i="68" s="1"/>
  <c r="J190" i="68"/>
  <c r="H189" i="68"/>
  <c r="E395" i="68"/>
  <c r="I396" i="68"/>
  <c r="I8" i="68"/>
  <c r="I7" i="68" s="1"/>
  <c r="F19" i="68"/>
  <c r="F8" i="68"/>
  <c r="F7" i="68" s="1"/>
  <c r="F6" i="68" s="1"/>
  <c r="H9" i="68"/>
  <c r="E14" i="68"/>
  <c r="H48" i="68"/>
  <c r="J48" i="68" s="1"/>
  <c r="G86" i="68"/>
  <c r="G7" i="68"/>
  <c r="G6" i="68" s="1"/>
  <c r="D57" i="68"/>
  <c r="D62" i="68"/>
  <c r="H72" i="68"/>
  <c r="J72" i="68" s="1"/>
  <c r="H86" i="68"/>
  <c r="J86" i="68" s="1"/>
  <c r="J87" i="68"/>
  <c r="I101" i="68"/>
  <c r="I100" i="68" s="1"/>
  <c r="D117" i="68"/>
  <c r="D123" i="68"/>
  <c r="D122" i="68" s="1"/>
  <c r="H124" i="68"/>
  <c r="D126" i="68"/>
  <c r="H127" i="68"/>
  <c r="I130" i="68"/>
  <c r="I129" i="68" s="1"/>
  <c r="E134" i="68"/>
  <c r="E122" i="68" s="1"/>
  <c r="I142" i="68"/>
  <c r="E149" i="68"/>
  <c r="J162" i="68"/>
  <c r="F165" i="68"/>
  <c r="F44" i="68" s="1"/>
  <c r="I175" i="68"/>
  <c r="I190" i="68"/>
  <c r="I189" i="68" s="1"/>
  <c r="I188" i="68" s="1"/>
  <c r="H40" i="68"/>
  <c r="J40" i="68" s="1"/>
  <c r="I51" i="68"/>
  <c r="I58" i="68"/>
  <c r="I57" i="68" s="1"/>
  <c r="E62" i="68"/>
  <c r="E56" i="68" s="1"/>
  <c r="I75" i="68"/>
  <c r="I70" i="68" s="1"/>
  <c r="F108" i="68"/>
  <c r="F94" i="68" s="1"/>
  <c r="D114" i="68"/>
  <c r="H115" i="68"/>
  <c r="I118" i="68"/>
  <c r="I117" i="68" s="1"/>
  <c r="I127" i="68"/>
  <c r="I126" i="68" s="1"/>
  <c r="D161" i="68"/>
  <c r="D154" i="68" s="1"/>
  <c r="H163" i="68"/>
  <c r="J163" i="68" s="1"/>
  <c r="G165" i="68"/>
  <c r="H168" i="68"/>
  <c r="J168" i="68" s="1"/>
  <c r="F188" i="68"/>
  <c r="G287" i="68"/>
  <c r="J240" i="68"/>
  <c r="D374" i="68"/>
  <c r="D371" i="68" s="1"/>
  <c r="H371" i="68" s="1"/>
  <c r="J371" i="68" s="1"/>
  <c r="H21" i="68"/>
  <c r="I26" i="68"/>
  <c r="I25" i="68" s="1"/>
  <c r="H58" i="68"/>
  <c r="I63" i="68"/>
  <c r="I62" i="68" s="1"/>
  <c r="H82" i="68"/>
  <c r="I87" i="68"/>
  <c r="I86" i="68" s="1"/>
  <c r="H118" i="68"/>
  <c r="H130" i="68"/>
  <c r="I135" i="68"/>
  <c r="I134" i="68" s="1"/>
  <c r="I171" i="68"/>
  <c r="I170" i="68" s="1"/>
  <c r="I205" i="68"/>
  <c r="I201" i="68" s="1"/>
  <c r="I200" i="68" s="1"/>
  <c r="G215" i="68"/>
  <c r="H229" i="68"/>
  <c r="D266" i="68"/>
  <c r="G274" i="68"/>
  <c r="G244" i="68" s="1"/>
  <c r="I313" i="68"/>
  <c r="D325" i="68"/>
  <c r="H330" i="68"/>
  <c r="J330" i="68" s="1"/>
  <c r="F371" i="68"/>
  <c r="G395" i="68"/>
  <c r="I401" i="68"/>
  <c r="F395" i="68"/>
  <c r="D8" i="68"/>
  <c r="D7" i="68" s="1"/>
  <c r="E228" i="68"/>
  <c r="I229" i="68"/>
  <c r="I228" i="68" s="1"/>
  <c r="D274" i="68"/>
  <c r="J285" i="68"/>
  <c r="H284" i="68"/>
  <c r="J284" i="68" s="1"/>
  <c r="F299" i="68"/>
  <c r="J339" i="68"/>
  <c r="H350" i="68"/>
  <c r="J350" i="68" s="1"/>
  <c r="D347" i="68"/>
  <c r="H357" i="68"/>
  <c r="J357" i="68" s="1"/>
  <c r="J358" i="68"/>
  <c r="H386" i="68"/>
  <c r="D385" i="68"/>
  <c r="I375" i="68"/>
  <c r="I374" i="68" s="1"/>
  <c r="G374" i="68"/>
  <c r="G371" i="68" s="1"/>
  <c r="E206" i="68"/>
  <c r="E215" i="68"/>
  <c r="G220" i="68"/>
  <c r="E220" i="68"/>
  <c r="I224" i="68"/>
  <c r="I259" i="68"/>
  <c r="H294" i="68"/>
  <c r="F293" i="68"/>
  <c r="H314" i="68"/>
  <c r="J314" i="68" s="1"/>
  <c r="D311" i="68"/>
  <c r="H325" i="68"/>
  <c r="J325" i="68" s="1"/>
  <c r="F338" i="68"/>
  <c r="H391" i="68"/>
  <c r="J391" i="68" s="1"/>
  <c r="H413" i="68"/>
  <c r="J413" i="68" s="1"/>
  <c r="D410" i="68"/>
  <c r="F415" i="68"/>
  <c r="F206" i="68"/>
  <c r="F200" i="68" s="1"/>
  <c r="F215" i="68"/>
  <c r="D215" i="68"/>
  <c r="H219" i="68"/>
  <c r="J219" i="68" s="1"/>
  <c r="H230" i="68"/>
  <c r="J230" i="68" s="1"/>
  <c r="H242" i="68"/>
  <c r="J242" i="68" s="1"/>
  <c r="I275" i="68"/>
  <c r="I274" i="68" s="1"/>
  <c r="E288" i="68"/>
  <c r="I289" i="68"/>
  <c r="I288" i="68" s="1"/>
  <c r="G293" i="68"/>
  <c r="J298" i="68"/>
  <c r="H297" i="68"/>
  <c r="J297" i="68" s="1"/>
  <c r="H303" i="68"/>
  <c r="J303" i="68" s="1"/>
  <c r="H323" i="68"/>
  <c r="J323" i="68" s="1"/>
  <c r="F325" i="68"/>
  <c r="J336" i="68"/>
  <c r="E371" i="68"/>
  <c r="H394" i="68"/>
  <c r="J394" i="68" s="1"/>
  <c r="D405" i="68"/>
  <c r="D181" i="68"/>
  <c r="D193" i="68"/>
  <c r="I211" i="68"/>
  <c r="I215" i="68"/>
  <c r="D254" i="68"/>
  <c r="H270" i="68"/>
  <c r="J270" i="68" s="1"/>
  <c r="H275" i="68"/>
  <c r="J276" i="68"/>
  <c r="F281" i="68"/>
  <c r="I285" i="68"/>
  <c r="I284" i="68" s="1"/>
  <c r="F288" i="68"/>
  <c r="F287" i="68" s="1"/>
  <c r="D293" i="68"/>
  <c r="H351" i="68"/>
  <c r="J351" i="68" s="1"/>
  <c r="I376" i="68"/>
  <c r="G410" i="68"/>
  <c r="H416" i="68"/>
  <c r="H419" i="68"/>
  <c r="J419" i="68" s="1"/>
  <c r="F245" i="68"/>
  <c r="I254" i="68"/>
  <c r="G281" i="68"/>
  <c r="I306" i="68"/>
  <c r="E347" i="68"/>
  <c r="I348" i="68"/>
  <c r="I347" i="68" s="1"/>
  <c r="F367" i="68"/>
  <c r="I15" i="68"/>
  <c r="I14" i="68" s="1"/>
  <c r="D206" i="68"/>
  <c r="H207" i="68"/>
  <c r="H217" i="68"/>
  <c r="J217" i="68" s="1"/>
  <c r="I222" i="68"/>
  <c r="I220" i="68" s="1"/>
  <c r="D246" i="68"/>
  <c r="H283" i="68"/>
  <c r="J283" i="68" s="1"/>
  <c r="H290" i="68"/>
  <c r="G299" i="68"/>
  <c r="F347" i="68"/>
  <c r="J373" i="68"/>
  <c r="H372" i="68"/>
  <c r="J372" i="68" s="1"/>
  <c r="I400" i="68"/>
  <c r="H405" i="68"/>
  <c r="J405" i="68" s="1"/>
  <c r="H411" i="68"/>
  <c r="G201" i="68"/>
  <c r="G200" i="68" s="1"/>
  <c r="G187" i="68" s="1"/>
  <c r="I206" i="68"/>
  <c r="E239" i="68"/>
  <c r="I263" i="68"/>
  <c r="F274" i="68"/>
  <c r="I283" i="68"/>
  <c r="I281" i="68" s="1"/>
  <c r="I312" i="68"/>
  <c r="I311" i="68" s="1"/>
  <c r="E311" i="68"/>
  <c r="H332" i="68"/>
  <c r="J332" i="68" s="1"/>
  <c r="H367" i="68"/>
  <c r="J367" i="68" s="1"/>
  <c r="J368" i="68"/>
  <c r="I392" i="68"/>
  <c r="D220" i="68"/>
  <c r="H231" i="68"/>
  <c r="J231" i="68" s="1"/>
  <c r="D228" i="68"/>
  <c r="F239" i="68"/>
  <c r="H246" i="68"/>
  <c r="J247" i="68"/>
  <c r="E266" i="68"/>
  <c r="E245" i="68" s="1"/>
  <c r="I304" i="68"/>
  <c r="I299" i="68" s="1"/>
  <c r="H341" i="68"/>
  <c r="J341" i="68" s="1"/>
  <c r="D338" i="68"/>
  <c r="H349" i="68"/>
  <c r="J349" i="68" s="1"/>
  <c r="D357" i="68"/>
  <c r="E367" i="68"/>
  <c r="I368" i="68"/>
  <c r="I367" i="68" s="1"/>
  <c r="D395" i="68"/>
  <c r="H396" i="68"/>
  <c r="D288" i="68"/>
  <c r="E293" i="68"/>
  <c r="I386" i="68"/>
  <c r="G405" i="68"/>
  <c r="D44" i="67"/>
  <c r="E44" i="51"/>
  <c r="E187" i="81"/>
  <c r="H255" i="68"/>
  <c r="H267" i="68"/>
  <c r="H307" i="68"/>
  <c r="E338" i="68"/>
  <c r="E410" i="68"/>
  <c r="G415" i="68"/>
  <c r="I423" i="68"/>
  <c r="D44" i="69"/>
  <c r="D44" i="74"/>
  <c r="I267" i="68"/>
  <c r="I266" i="68" s="1"/>
  <c r="I298" i="68"/>
  <c r="I297" i="68" s="1"/>
  <c r="I326" i="68"/>
  <c r="I325" i="68" s="1"/>
  <c r="I330" i="68"/>
  <c r="I406" i="68"/>
  <c r="I405" i="68" s="1"/>
  <c r="E44" i="70"/>
  <c r="D44" i="71"/>
  <c r="D244" i="74"/>
  <c r="E244" i="75"/>
  <c r="E244" i="78"/>
  <c r="E244" i="80"/>
  <c r="D244" i="82"/>
  <c r="D187" i="70"/>
  <c r="E44" i="71"/>
  <c r="D244" i="72"/>
  <c r="D244" i="77"/>
  <c r="D6" i="79"/>
  <c r="E244" i="82"/>
  <c r="H235" i="68"/>
  <c r="H295" i="68"/>
  <c r="J295" i="68" s="1"/>
  <c r="I321" i="68"/>
  <c r="I320" i="68" s="1"/>
  <c r="F352" i="68"/>
  <c r="I358" i="68"/>
  <c r="I357" i="68" s="1"/>
  <c r="D244" i="67"/>
  <c r="D187" i="51"/>
  <c r="D244" i="71"/>
  <c r="E244" i="72"/>
  <c r="D6" i="80"/>
  <c r="D187" i="80"/>
  <c r="E44" i="82"/>
  <c r="I235" i="68"/>
  <c r="I234" i="68" s="1"/>
  <c r="I233" i="68" s="1"/>
  <c r="I247" i="68"/>
  <c r="I246" i="68" s="1"/>
  <c r="I317" i="68"/>
  <c r="I355" i="68"/>
  <c r="I352" i="68" s="1"/>
  <c r="E187" i="67"/>
  <c r="E244" i="67"/>
  <c r="D244" i="51"/>
  <c r="E6" i="69"/>
  <c r="D244" i="69"/>
  <c r="D44" i="72"/>
  <c r="D244" i="73"/>
  <c r="E44" i="74"/>
  <c r="E187" i="79"/>
  <c r="D244" i="79"/>
  <c r="E187" i="80"/>
  <c r="H312" i="68"/>
  <c r="I391" i="68"/>
  <c r="E244" i="79"/>
  <c r="E244" i="69"/>
  <c r="D6" i="70"/>
  <c r="E6" i="71"/>
  <c r="E187" i="73"/>
  <c r="D187" i="74"/>
  <c r="E44" i="76"/>
  <c r="D44" i="77"/>
  <c r="D44" i="79"/>
  <c r="D44" i="81"/>
  <c r="H374" i="68"/>
  <c r="J374" i="68" s="1"/>
  <c r="I415" i="68"/>
  <c r="E244" i="74"/>
  <c r="D44" i="76"/>
  <c r="E44" i="77"/>
  <c r="D44" i="78"/>
  <c r="E44" i="79"/>
  <c r="E44" i="81"/>
  <c r="H282" i="68"/>
  <c r="H300" i="68"/>
  <c r="I379" i="68"/>
  <c r="D44" i="51"/>
  <c r="E44" i="69"/>
  <c r="E187" i="70"/>
  <c r="D244" i="70"/>
  <c r="E244" i="71"/>
  <c r="D6" i="75"/>
  <c r="D44" i="80"/>
  <c r="I343" i="68"/>
  <c r="I338" i="68" s="1"/>
  <c r="J375" i="68"/>
  <c r="E244" i="70"/>
  <c r="D44" i="73"/>
  <c r="D187" i="73"/>
  <c r="E44" i="78"/>
  <c r="D6" i="82"/>
  <c r="I45" i="68" l="1"/>
  <c r="H8" i="68"/>
  <c r="J9" i="68"/>
  <c r="J13" i="68"/>
  <c r="H11" i="68"/>
  <c r="J11" i="68" s="1"/>
  <c r="J416" i="68"/>
  <c r="H415" i="68"/>
  <c r="J415" i="68" s="1"/>
  <c r="H161" i="68"/>
  <c r="J161" i="68" s="1"/>
  <c r="J37" i="68"/>
  <c r="H35" i="68"/>
  <c r="J35" i="68" s="1"/>
  <c r="J166" i="68"/>
  <c r="H410" i="68"/>
  <c r="J410" i="68" s="1"/>
  <c r="J411" i="68"/>
  <c r="H206" i="68"/>
  <c r="J206" i="68" s="1"/>
  <c r="J207" i="68"/>
  <c r="H129" i="68"/>
  <c r="J129" i="68" s="1"/>
  <c r="J130" i="68"/>
  <c r="F187" i="68"/>
  <c r="I56" i="68"/>
  <c r="H126" i="68"/>
  <c r="J126" i="68" s="1"/>
  <c r="J127" i="68"/>
  <c r="E165" i="68"/>
  <c r="J312" i="68"/>
  <c r="H311" i="68"/>
  <c r="J311" i="68" s="1"/>
  <c r="H338" i="68"/>
  <c r="J338" i="68" s="1"/>
  <c r="H117" i="68"/>
  <c r="J117" i="68" s="1"/>
  <c r="J118" i="68"/>
  <c r="I19" i="68"/>
  <c r="I6" i="68" s="1"/>
  <c r="E287" i="68"/>
  <c r="E244" i="68" s="1"/>
  <c r="I287" i="68"/>
  <c r="E200" i="68"/>
  <c r="E187" i="68" s="1"/>
  <c r="G44" i="68"/>
  <c r="J124" i="68"/>
  <c r="H123" i="68"/>
  <c r="H175" i="68"/>
  <c r="J175" i="68" s="1"/>
  <c r="J15" i="68"/>
  <c r="H14" i="68"/>
  <c r="J14" i="68" s="1"/>
  <c r="H149" i="68"/>
  <c r="J149" i="68" s="1"/>
  <c r="I385" i="68"/>
  <c r="H134" i="68"/>
  <c r="J134" i="68" s="1"/>
  <c r="J246" i="68"/>
  <c r="I371" i="68"/>
  <c r="J396" i="68"/>
  <c r="H395" i="68"/>
  <c r="J395" i="68" s="1"/>
  <c r="H385" i="68"/>
  <c r="J385" i="68" s="1"/>
  <c r="J386" i="68"/>
  <c r="D188" i="68"/>
  <c r="D187" i="68" s="1"/>
  <c r="H100" i="68"/>
  <c r="J100" i="68" s="1"/>
  <c r="H45" i="68"/>
  <c r="J46" i="68"/>
  <c r="I187" i="68"/>
  <c r="D287" i="68"/>
  <c r="H57" i="68"/>
  <c r="J58" i="68"/>
  <c r="J353" i="68"/>
  <c r="H352" i="68"/>
  <c r="J352" i="68" s="1"/>
  <c r="J155" i="68"/>
  <c r="J95" i="68"/>
  <c r="H94" i="68"/>
  <c r="J94" i="68" s="1"/>
  <c r="H299" i="68"/>
  <c r="J299" i="68" s="1"/>
  <c r="J300" i="68"/>
  <c r="I245" i="68"/>
  <c r="H347" i="68"/>
  <c r="J347" i="68" s="1"/>
  <c r="J282" i="68"/>
  <c r="H281" i="68"/>
  <c r="J281" i="68" s="1"/>
  <c r="H234" i="68"/>
  <c r="J235" i="68"/>
  <c r="H288" i="68"/>
  <c r="J290" i="68"/>
  <c r="J229" i="68"/>
  <c r="H228" i="68"/>
  <c r="J228" i="68" s="1"/>
  <c r="H20" i="68"/>
  <c r="J21" i="68"/>
  <c r="H114" i="68"/>
  <c r="J115" i="68"/>
  <c r="I395" i="68"/>
  <c r="H70" i="68"/>
  <c r="J70" i="68" s="1"/>
  <c r="J275" i="68"/>
  <c r="H274" i="68"/>
  <c r="J274" i="68" s="1"/>
  <c r="E44" i="68"/>
  <c r="H138" i="68"/>
  <c r="J138" i="68" s="1"/>
  <c r="J139" i="68"/>
  <c r="H306" i="68"/>
  <c r="J306" i="68" s="1"/>
  <c r="J307" i="68"/>
  <c r="J294" i="68"/>
  <c r="H293" i="68"/>
  <c r="J293" i="68" s="1"/>
  <c r="H215" i="68"/>
  <c r="J215" i="68" s="1"/>
  <c r="D113" i="68"/>
  <c r="I94" i="68"/>
  <c r="H266" i="68"/>
  <c r="J266" i="68" s="1"/>
  <c r="J267" i="68"/>
  <c r="D245" i="68"/>
  <c r="D244" i="68" s="1"/>
  <c r="F244" i="68"/>
  <c r="D6" i="68"/>
  <c r="J189" i="68"/>
  <c r="H188" i="68"/>
  <c r="E94" i="68"/>
  <c r="H81" i="68"/>
  <c r="J81" i="68" s="1"/>
  <c r="J82" i="68"/>
  <c r="H254" i="68"/>
  <c r="J254" i="68" s="1"/>
  <c r="J255" i="68"/>
  <c r="H239" i="68"/>
  <c r="J239" i="68" s="1"/>
  <c r="D56" i="68"/>
  <c r="J201" i="68"/>
  <c r="I44" i="68" l="1"/>
  <c r="H165" i="68"/>
  <c r="J165" i="68" s="1"/>
  <c r="J234" i="68"/>
  <c r="H233" i="68"/>
  <c r="J233" i="68" s="1"/>
  <c r="H122" i="68"/>
  <c r="J122" i="68" s="1"/>
  <c r="J123" i="68"/>
  <c r="H287" i="68"/>
  <c r="J287" i="68" s="1"/>
  <c r="J288" i="68"/>
  <c r="J57" i="68"/>
  <c r="H56" i="68"/>
  <c r="J56" i="68" s="1"/>
  <c r="H245" i="68"/>
  <c r="H113" i="68"/>
  <c r="J113" i="68" s="1"/>
  <c r="J114" i="68"/>
  <c r="I244" i="68"/>
  <c r="J188" i="68"/>
  <c r="J20" i="68"/>
  <c r="H19" i="68"/>
  <c r="J19" i="68" s="1"/>
  <c r="J45" i="68"/>
  <c r="H200" i="68"/>
  <c r="J200" i="68" s="1"/>
  <c r="J8" i="68"/>
  <c r="H7" i="68"/>
  <c r="D44" i="68"/>
  <c r="H154" i="68"/>
  <c r="J154" i="68" s="1"/>
  <c r="J245" i="68" l="1"/>
  <c r="H244" i="68"/>
  <c r="J244" i="68" s="1"/>
  <c r="H6" i="68"/>
  <c r="J6" i="68" s="1"/>
  <c r="J7" i="68"/>
  <c r="H187" i="68"/>
  <c r="J187" i="68" s="1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<sst xmlns="http://schemas.openxmlformats.org/spreadsheetml/2006/main" count="15428" uniqueCount="816">
  <si>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</si>
  <si>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URED ZA UDRUGE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</si>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</sst>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auto="1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80"/>
      </left>
      <right style="thin">
        <color auto="1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auto="1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auto="1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auto="1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ColWidth="9.140625"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  <c r="G9" s="74">
        <v>0</v>
      </c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  <c r="G10" s="74">
        <v>0</v>
      </c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  <c r="G12" s="74">
        <v>0</v>
      </c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  <c r="G13" s="74">
        <v>0</v>
      </c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  <c r="G15" s="67">
        <v>0</v>
      </c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  <c r="G16" s="67">
        <v>0</v>
      </c>
    </row>
    <row r="17" spans="1:7" x14ac:dyDescent="0.2">
      <c r="A17" s="38">
        <v>6323</v>
      </c>
      <c r="B17" s="39" t="s">
        <v>34</v>
      </c>
      <c r="C17" s="37" t="s">
        <v>35</v>
      </c>
      <c r="D17" s="5"/>
      <c r="E17" s="5">
        <v>0</v>
      </c>
      <c r="F17" s="72"/>
      <c r="G17" s="67">
        <v>0</v>
      </c>
    </row>
    <row r="18" spans="1:7" x14ac:dyDescent="0.2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  <c r="G18" s="67">
        <v>0</v>
      </c>
    </row>
    <row r="19" spans="1:7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7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7" x14ac:dyDescent="0.2">
      <c r="A21" s="38" t="s">
        <v>42</v>
      </c>
      <c r="B21" s="39" t="s">
        <v>43</v>
      </c>
      <c r="C21" s="40" t="s">
        <v>42</v>
      </c>
      <c r="D21" s="5"/>
      <c r="E21" s="5">
        <v>0</v>
      </c>
      <c r="F21" s="72"/>
      <c r="G21" s="67">
        <v>0</v>
      </c>
    </row>
    <row r="22" spans="1:7" x14ac:dyDescent="0.2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  <c r="G22" s="67">
        <v>0</v>
      </c>
    </row>
    <row r="23" spans="1:7" ht="24" x14ac:dyDescent="0.2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  <c r="G23" s="67">
        <v>0</v>
      </c>
    </row>
    <row r="24" spans="1:7" ht="24" x14ac:dyDescent="0.2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  <c r="G24" s="67">
        <v>0</v>
      </c>
    </row>
    <row r="25" spans="1:7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7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  <c r="G26" s="75">
        <v>0</v>
      </c>
    </row>
    <row r="27" spans="1:7" s="75" customFormat="1" x14ac:dyDescent="0.2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  <c r="G27" s="75">
        <v>0</v>
      </c>
    </row>
    <row r="28" spans="1:7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>
        <v>0</v>
      </c>
      <c r="F28" s="72"/>
      <c r="G28" s="75">
        <v>0</v>
      </c>
    </row>
    <row r="29" spans="1:7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>
        <v>0</v>
      </c>
      <c r="F29" s="72"/>
      <c r="G29" s="75">
        <v>0</v>
      </c>
    </row>
    <row r="30" spans="1:7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7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0</v>
      </c>
      <c r="G31" s="72">
        <v>0</v>
      </c>
    </row>
    <row r="32" spans="1:7" s="72" customFormat="1" x14ac:dyDescent="0.2">
      <c r="A32" s="44">
        <v>6392</v>
      </c>
      <c r="B32" s="45" t="s">
        <v>64</v>
      </c>
      <c r="C32" s="43" t="s">
        <v>65</v>
      </c>
      <c r="D32" s="6"/>
      <c r="E32" s="6">
        <v>0</v>
      </c>
      <c r="G32" s="72">
        <v>0</v>
      </c>
    </row>
    <row r="33" spans="1:7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0</v>
      </c>
      <c r="G33" s="72">
        <v>0</v>
      </c>
    </row>
    <row r="34" spans="1:7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>
        <v>0</v>
      </c>
      <c r="G34" s="72">
        <v>0</v>
      </c>
    </row>
    <row r="35" spans="1:7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7" x14ac:dyDescent="0.2">
      <c r="A36" s="48">
        <v>6711</v>
      </c>
      <c r="B36" s="39" t="s">
        <v>72</v>
      </c>
      <c r="C36" s="47" t="s">
        <v>73</v>
      </c>
      <c r="D36" s="7"/>
      <c r="E36" s="7">
        <v>0</v>
      </c>
      <c r="F36" s="72"/>
      <c r="G36" s="67">
        <v>0</v>
      </c>
    </row>
    <row r="37" spans="1:7" ht="24" x14ac:dyDescent="0.2">
      <c r="A37" s="48">
        <v>6712</v>
      </c>
      <c r="B37" s="49" t="s">
        <v>74</v>
      </c>
      <c r="C37" s="47" t="s">
        <v>75</v>
      </c>
      <c r="D37" s="7"/>
      <c r="E37" s="7">
        <v>0</v>
      </c>
      <c r="F37" s="72"/>
      <c r="G37" s="67">
        <v>0</v>
      </c>
    </row>
    <row r="38" spans="1:7" ht="24" x14ac:dyDescent="0.2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  <c r="G38" s="67">
        <v>0</v>
      </c>
    </row>
    <row r="39" spans="1:7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v>0</v>
      </c>
      <c r="F39" s="72"/>
      <c r="G39" s="73">
        <v>0</v>
      </c>
    </row>
    <row r="40" spans="1:7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7" x14ac:dyDescent="0.2">
      <c r="A41" s="48">
        <v>8413</v>
      </c>
      <c r="B41" s="50" t="s">
        <v>82</v>
      </c>
      <c r="C41" s="47" t="s">
        <v>83</v>
      </c>
      <c r="D41" s="7"/>
      <c r="E41" s="7">
        <v>0</v>
      </c>
      <c r="F41" s="72"/>
      <c r="G41" s="67">
        <v>0</v>
      </c>
    </row>
    <row r="42" spans="1:7" x14ac:dyDescent="0.2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  <c r="G42" s="67">
        <v>0</v>
      </c>
    </row>
    <row r="43" spans="1:7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7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7" ht="12.75" customHeight="1" x14ac:dyDescent="0.2">
      <c r="A45" s="48">
        <v>31</v>
      </c>
      <c r="B45" s="50" t="s">
        <v>88</v>
      </c>
      <c r="C45" s="47" t="s">
        <v>89</v>
      </c>
      <c r="D45" s="4">
        <f>D46+D51+D52</f>
        <v>0</v>
      </c>
      <c r="E45" s="4">
        <f>E46+E51+E52</f>
        <v>0</v>
      </c>
    </row>
    <row r="46" spans="1:7" ht="12.75" customHeight="1" x14ac:dyDescent="0.2">
      <c r="A46" s="48">
        <v>311</v>
      </c>
      <c r="B46" s="50" t="s">
        <v>90</v>
      </c>
      <c r="C46" s="47" t="s">
        <v>91</v>
      </c>
      <c r="D46" s="4">
        <f>SUM(D47:D50)</f>
        <v>0</v>
      </c>
      <c r="E46" s="4">
        <f>SUM(E47:E50)</f>
        <v>0</v>
      </c>
    </row>
    <row r="47" spans="1:7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0</v>
      </c>
      <c r="G47" s="67">
        <v>0</v>
      </c>
    </row>
    <row r="48" spans="1:7" ht="12.75" customHeight="1" x14ac:dyDescent="0.2">
      <c r="A48" s="48">
        <v>3112</v>
      </c>
      <c r="B48" s="50" t="s">
        <v>94</v>
      </c>
      <c r="C48" s="47" t="s">
        <v>95</v>
      </c>
      <c r="D48" s="7"/>
      <c r="E48" s="7">
        <v>0</v>
      </c>
      <c r="G48" s="67">
        <v>0</v>
      </c>
    </row>
    <row r="49" spans="1:7" ht="12.75" customHeight="1" x14ac:dyDescent="0.2">
      <c r="A49" s="48">
        <v>3113</v>
      </c>
      <c r="B49" s="39" t="s">
        <v>96</v>
      </c>
      <c r="C49" s="47" t="s">
        <v>97</v>
      </c>
      <c r="D49" s="7"/>
      <c r="E49" s="7">
        <v>0</v>
      </c>
      <c r="G49" s="67">
        <v>0</v>
      </c>
    </row>
    <row r="50" spans="1:7" ht="12.75" customHeight="1" x14ac:dyDescent="0.2">
      <c r="A50" s="48">
        <v>3114</v>
      </c>
      <c r="B50" s="39" t="s">
        <v>98</v>
      </c>
      <c r="C50" s="47" t="s">
        <v>99</v>
      </c>
      <c r="D50" s="7"/>
      <c r="E50" s="7">
        <v>0</v>
      </c>
      <c r="G50" s="67">
        <v>0</v>
      </c>
    </row>
    <row r="51" spans="1:7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0</v>
      </c>
      <c r="G51" s="67">
        <v>0</v>
      </c>
    </row>
    <row r="52" spans="1:7" ht="12.75" customHeight="1" x14ac:dyDescent="0.2">
      <c r="A52" s="48">
        <v>313</v>
      </c>
      <c r="B52" s="39" t="s">
        <v>102</v>
      </c>
      <c r="C52" s="47" t="s">
        <v>103</v>
      </c>
      <c r="D52" s="4">
        <f>SUM(D53:D55)</f>
        <v>0</v>
      </c>
      <c r="E52" s="4">
        <f>SUM(E53:E55)</f>
        <v>0</v>
      </c>
    </row>
    <row r="53" spans="1:7" ht="12.75" customHeight="1" x14ac:dyDescent="0.2">
      <c r="A53" s="48">
        <v>3131</v>
      </c>
      <c r="B53" s="39" t="s">
        <v>104</v>
      </c>
      <c r="C53" s="47" t="s">
        <v>105</v>
      </c>
      <c r="D53" s="7"/>
      <c r="E53" s="7">
        <v>0</v>
      </c>
      <c r="G53" s="67">
        <v>0</v>
      </c>
    </row>
    <row r="54" spans="1:7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0</v>
      </c>
      <c r="G54" s="67">
        <v>0</v>
      </c>
    </row>
    <row r="55" spans="1:7" ht="12.75" customHeight="1" x14ac:dyDescent="0.2">
      <c r="A55" s="48">
        <v>3133</v>
      </c>
      <c r="B55" s="50" t="s">
        <v>108</v>
      </c>
      <c r="C55" s="47" t="s">
        <v>109</v>
      </c>
      <c r="D55" s="7"/>
      <c r="E55" s="7">
        <v>0</v>
      </c>
      <c r="G55" s="67">
        <v>0</v>
      </c>
    </row>
    <row r="56" spans="1:7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7" ht="12.75" customHeight="1" x14ac:dyDescent="0.2">
      <c r="A57" s="48">
        <v>321</v>
      </c>
      <c r="B57" s="50" t="s">
        <v>112</v>
      </c>
      <c r="C57" s="47" t="s">
        <v>113</v>
      </c>
      <c r="D57" s="4">
        <f>SUM(D58:D61)</f>
        <v>0</v>
      </c>
      <c r="E57" s="4">
        <f>SUM(E58:E61)</f>
        <v>0</v>
      </c>
    </row>
    <row r="58" spans="1:7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0</v>
      </c>
      <c r="G58" s="67">
        <v>0</v>
      </c>
    </row>
    <row r="59" spans="1:7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0</v>
      </c>
      <c r="G59" s="67">
        <v>0</v>
      </c>
    </row>
    <row r="60" spans="1:7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0</v>
      </c>
      <c r="G60" s="67">
        <v>0</v>
      </c>
    </row>
    <row r="61" spans="1:7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0</v>
      </c>
      <c r="G61" s="67">
        <v>0</v>
      </c>
    </row>
    <row r="62" spans="1:7" ht="12.75" customHeight="1" x14ac:dyDescent="0.2">
      <c r="A62" s="48">
        <v>322</v>
      </c>
      <c r="B62" s="50" t="s">
        <v>122</v>
      </c>
      <c r="C62" s="47" t="s">
        <v>123</v>
      </c>
      <c r="D62" s="4">
        <f>SUM(D63:D69)</f>
        <v>0</v>
      </c>
      <c r="E62" s="4">
        <v>0</v>
      </c>
      <c r="G62" s="67">
        <v>0</v>
      </c>
    </row>
    <row r="63" spans="1:7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0</v>
      </c>
      <c r="G63" s="67">
        <v>0</v>
      </c>
    </row>
    <row r="64" spans="1:7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0</v>
      </c>
      <c r="G64" s="67">
        <v>0</v>
      </c>
    </row>
    <row r="65" spans="1:7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0</v>
      </c>
      <c r="G65" s="67">
        <v>0</v>
      </c>
    </row>
    <row r="66" spans="1:7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0</v>
      </c>
      <c r="G66" s="67">
        <v>0</v>
      </c>
    </row>
    <row r="67" spans="1:7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0</v>
      </c>
      <c r="G67" s="67">
        <v>0</v>
      </c>
    </row>
    <row r="68" spans="1:7" ht="12.75" customHeight="1" x14ac:dyDescent="0.2">
      <c r="A68" s="48">
        <v>3226</v>
      </c>
      <c r="B68" s="39" t="s">
        <v>134</v>
      </c>
      <c r="C68" s="47" t="s">
        <v>135</v>
      </c>
      <c r="D68" s="7"/>
      <c r="E68" s="7">
        <v>0</v>
      </c>
      <c r="G68" s="67">
        <v>0</v>
      </c>
    </row>
    <row r="69" spans="1:7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7" ht="12.75" customHeight="1" x14ac:dyDescent="0.2">
      <c r="A70" s="48">
        <v>323</v>
      </c>
      <c r="B70" s="39" t="s">
        <v>138</v>
      </c>
      <c r="C70" s="47" t="s">
        <v>139</v>
      </c>
      <c r="D70" s="4">
        <f>SUM(D71:D79)</f>
        <v>0</v>
      </c>
      <c r="E70" s="4">
        <f>SUM(E71:E79)</f>
        <v>0</v>
      </c>
    </row>
    <row r="71" spans="1:7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0</v>
      </c>
      <c r="G71" s="67">
        <v>0</v>
      </c>
    </row>
    <row r="72" spans="1:7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v>0</v>
      </c>
      <c r="G72" s="67">
        <v>0</v>
      </c>
    </row>
    <row r="73" spans="1:7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0</v>
      </c>
      <c r="G73" s="67">
        <v>0</v>
      </c>
    </row>
    <row r="74" spans="1:7" ht="12.75" customHeight="1" x14ac:dyDescent="0.2">
      <c r="A74" s="48">
        <v>3234</v>
      </c>
      <c r="B74" s="39" t="s">
        <v>146</v>
      </c>
      <c r="C74" s="47" t="s">
        <v>147</v>
      </c>
      <c r="D74" s="7"/>
      <c r="E74" s="7">
        <v>0</v>
      </c>
      <c r="G74" s="67">
        <v>0</v>
      </c>
    </row>
    <row r="75" spans="1:7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0</v>
      </c>
      <c r="G75" s="67">
        <v>0</v>
      </c>
    </row>
    <row r="76" spans="1:7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0</v>
      </c>
      <c r="G76" s="67">
        <v>0</v>
      </c>
    </row>
    <row r="77" spans="1:7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0</v>
      </c>
      <c r="G77" s="67">
        <v>0</v>
      </c>
    </row>
    <row r="78" spans="1:7" ht="12.75" customHeight="1" x14ac:dyDescent="0.2">
      <c r="A78" s="48">
        <v>3238</v>
      </c>
      <c r="B78" s="50" t="s">
        <v>154</v>
      </c>
      <c r="C78" s="47" t="s">
        <v>155</v>
      </c>
      <c r="D78" s="7"/>
      <c r="E78" s="7">
        <v>0</v>
      </c>
      <c r="G78" s="67">
        <v>0</v>
      </c>
    </row>
    <row r="79" spans="1:7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0</v>
      </c>
      <c r="G79" s="67">
        <v>0</v>
      </c>
    </row>
    <row r="80" spans="1:7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0</v>
      </c>
      <c r="G80" s="67">
        <v>0</v>
      </c>
    </row>
    <row r="81" spans="1:7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7" x14ac:dyDescent="0.2">
      <c r="A82" s="38" t="s">
        <v>162</v>
      </c>
      <c r="B82" s="39" t="s">
        <v>163</v>
      </c>
      <c r="C82" s="40" t="s">
        <v>162</v>
      </c>
      <c r="D82" s="5"/>
      <c r="E82" s="5">
        <v>0</v>
      </c>
      <c r="G82" s="67">
        <v>0</v>
      </c>
    </row>
    <row r="83" spans="1:7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>
        <v>0</v>
      </c>
      <c r="G83" s="67">
        <v>0</v>
      </c>
    </row>
    <row r="84" spans="1:7" x14ac:dyDescent="0.2">
      <c r="A84" s="38" t="s">
        <v>166</v>
      </c>
      <c r="B84" s="39" t="s">
        <v>167</v>
      </c>
      <c r="C84" s="40" t="s">
        <v>166</v>
      </c>
      <c r="D84" s="5"/>
      <c r="E84" s="5">
        <v>0</v>
      </c>
      <c r="G84" s="67">
        <v>0</v>
      </c>
    </row>
    <row r="85" spans="1:7" x14ac:dyDescent="0.2">
      <c r="A85" s="38" t="s">
        <v>168</v>
      </c>
      <c r="B85" s="39" t="s">
        <v>169</v>
      </c>
      <c r="C85" s="40" t="s">
        <v>168</v>
      </c>
      <c r="D85" s="5"/>
      <c r="E85" s="5">
        <v>0</v>
      </c>
      <c r="G85" s="67">
        <v>0</v>
      </c>
    </row>
    <row r="86" spans="1:7" ht="12.75" customHeight="1" x14ac:dyDescent="0.2">
      <c r="A86" s="48">
        <v>329</v>
      </c>
      <c r="B86" s="50" t="s">
        <v>170</v>
      </c>
      <c r="C86" s="47" t="s">
        <v>171</v>
      </c>
      <c r="D86" s="4">
        <f>SUM(D87:D93)</f>
        <v>0</v>
      </c>
      <c r="E86" s="4">
        <f>SUM(E87:E93)</f>
        <v>0</v>
      </c>
    </row>
    <row r="87" spans="1:7" ht="12.75" customHeight="1" x14ac:dyDescent="0.2">
      <c r="A87" s="48">
        <v>3291</v>
      </c>
      <c r="B87" s="51" t="s">
        <v>172</v>
      </c>
      <c r="C87" s="47" t="s">
        <v>173</v>
      </c>
      <c r="D87" s="7"/>
      <c r="E87" s="7">
        <v>0</v>
      </c>
      <c r="G87" s="67">
        <v>0</v>
      </c>
    </row>
    <row r="88" spans="1:7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0</v>
      </c>
      <c r="G88" s="67">
        <v>0</v>
      </c>
    </row>
    <row r="89" spans="1:7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0</v>
      </c>
      <c r="G89" s="67">
        <v>0</v>
      </c>
    </row>
    <row r="90" spans="1:7" ht="12.75" customHeight="1" x14ac:dyDescent="0.2">
      <c r="A90" s="48">
        <v>3294</v>
      </c>
      <c r="B90" s="50" t="s">
        <v>178</v>
      </c>
      <c r="C90" s="47" t="s">
        <v>179</v>
      </c>
      <c r="D90" s="7"/>
      <c r="E90" s="7">
        <v>0</v>
      </c>
      <c r="G90" s="67">
        <v>0</v>
      </c>
    </row>
    <row r="91" spans="1:7" ht="12.75" customHeight="1" x14ac:dyDescent="0.2">
      <c r="A91" s="48">
        <v>3295</v>
      </c>
      <c r="B91" s="50" t="s">
        <v>180</v>
      </c>
      <c r="C91" s="47" t="s">
        <v>181</v>
      </c>
      <c r="D91" s="7"/>
      <c r="E91" s="7">
        <v>0</v>
      </c>
      <c r="G91" s="67">
        <v>0</v>
      </c>
    </row>
    <row r="92" spans="1:7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>
        <v>0</v>
      </c>
      <c r="G92" s="67">
        <v>0</v>
      </c>
    </row>
    <row r="93" spans="1:7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0</v>
      </c>
      <c r="G93" s="67">
        <v>0</v>
      </c>
    </row>
    <row r="94" spans="1:7" ht="12.75" customHeight="1" x14ac:dyDescent="0.2">
      <c r="A94" s="48">
        <v>34</v>
      </c>
      <c r="B94" s="51" t="s">
        <v>186</v>
      </c>
      <c r="C94" s="47" t="s">
        <v>187</v>
      </c>
      <c r="D94" s="4">
        <f>D95+D100+D108</f>
        <v>0</v>
      </c>
      <c r="E94" s="4">
        <f>E95+E100+E108</f>
        <v>0</v>
      </c>
    </row>
    <row r="95" spans="1:7" ht="12.75" customHeight="1" x14ac:dyDescent="0.2">
      <c r="A95" s="48">
        <v>341</v>
      </c>
      <c r="B95" s="50" t="s">
        <v>188</v>
      </c>
      <c r="C95" s="47" t="s">
        <v>189</v>
      </c>
      <c r="D95" s="4">
        <f>SUM(D96:D99)</f>
        <v>0</v>
      </c>
      <c r="E95" s="4">
        <f>SUM(E96:E99)</f>
        <v>0</v>
      </c>
    </row>
    <row r="96" spans="1:7" ht="12.75" customHeight="1" x14ac:dyDescent="0.2">
      <c r="A96" s="48">
        <v>3411</v>
      </c>
      <c r="B96" s="50" t="s">
        <v>190</v>
      </c>
      <c r="C96" s="47" t="s">
        <v>191</v>
      </c>
      <c r="D96" s="7"/>
      <c r="E96" s="7">
        <v>0</v>
      </c>
      <c r="G96" s="67">
        <v>0</v>
      </c>
    </row>
    <row r="97" spans="1:7" ht="12.75" customHeight="1" x14ac:dyDescent="0.2">
      <c r="A97" s="48">
        <v>3412</v>
      </c>
      <c r="B97" s="50" t="s">
        <v>192</v>
      </c>
      <c r="C97" s="47" t="s">
        <v>193</v>
      </c>
      <c r="D97" s="7"/>
      <c r="E97" s="7">
        <v>0</v>
      </c>
      <c r="G97" s="67">
        <v>0</v>
      </c>
    </row>
    <row r="98" spans="1:7" ht="12.75" customHeight="1" x14ac:dyDescent="0.2">
      <c r="A98" s="48">
        <v>3413</v>
      </c>
      <c r="B98" s="50" t="s">
        <v>194</v>
      </c>
      <c r="C98" s="47" t="s">
        <v>195</v>
      </c>
      <c r="D98" s="7"/>
      <c r="E98" s="7">
        <v>0</v>
      </c>
      <c r="G98" s="67">
        <v>0</v>
      </c>
    </row>
    <row r="99" spans="1:7" ht="12.75" customHeight="1" x14ac:dyDescent="0.2">
      <c r="A99" s="48">
        <v>3419</v>
      </c>
      <c r="B99" s="50" t="s">
        <v>196</v>
      </c>
      <c r="C99" s="47" t="s">
        <v>197</v>
      </c>
      <c r="D99" s="7"/>
      <c r="E99" s="7">
        <v>0</v>
      </c>
      <c r="G99" s="67">
        <v>0</v>
      </c>
    </row>
    <row r="100" spans="1:7" ht="12.75" customHeight="1" x14ac:dyDescent="0.2">
      <c r="A100" s="48">
        <v>342</v>
      </c>
      <c r="B100" s="50" t="s">
        <v>198</v>
      </c>
      <c r="C100" s="47" t="s">
        <v>199</v>
      </c>
      <c r="D100" s="4">
        <f>SUM(D101:D107)</f>
        <v>0</v>
      </c>
      <c r="E100" s="4">
        <f>SUM(E101:E107)</f>
        <v>0</v>
      </c>
    </row>
    <row r="101" spans="1:7" ht="24" x14ac:dyDescent="0.2">
      <c r="A101" s="48">
        <v>3421</v>
      </c>
      <c r="B101" s="50" t="s">
        <v>200</v>
      </c>
      <c r="C101" s="47" t="s">
        <v>201</v>
      </c>
      <c r="D101" s="7"/>
      <c r="E101" s="7">
        <v>0</v>
      </c>
      <c r="G101" s="67">
        <v>0</v>
      </c>
    </row>
    <row r="102" spans="1:7" ht="24" x14ac:dyDescent="0.2">
      <c r="A102" s="48">
        <v>3422</v>
      </c>
      <c r="B102" s="51" t="s">
        <v>202</v>
      </c>
      <c r="C102" s="47" t="s">
        <v>203</v>
      </c>
      <c r="D102" s="7"/>
      <c r="E102" s="7">
        <v>0</v>
      </c>
      <c r="G102" s="67">
        <v>0</v>
      </c>
    </row>
    <row r="103" spans="1:7" ht="24" x14ac:dyDescent="0.2">
      <c r="A103" s="48">
        <v>3423</v>
      </c>
      <c r="B103" s="51" t="s">
        <v>204</v>
      </c>
      <c r="C103" s="47" t="s">
        <v>205</v>
      </c>
      <c r="D103" s="7"/>
      <c r="E103" s="7">
        <v>0</v>
      </c>
      <c r="G103" s="67">
        <v>0</v>
      </c>
    </row>
    <row r="104" spans="1:7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>
        <v>0</v>
      </c>
      <c r="G104" s="67">
        <v>0</v>
      </c>
    </row>
    <row r="105" spans="1:7" x14ac:dyDescent="0.2">
      <c r="A105" s="48">
        <v>3426</v>
      </c>
      <c r="B105" s="50" t="s">
        <v>208</v>
      </c>
      <c r="C105" s="47" t="s">
        <v>209</v>
      </c>
      <c r="D105" s="7"/>
      <c r="E105" s="7">
        <v>0</v>
      </c>
      <c r="G105" s="67">
        <v>0</v>
      </c>
    </row>
    <row r="106" spans="1:7" ht="24" x14ac:dyDescent="0.2">
      <c r="A106" s="48">
        <v>3427</v>
      </c>
      <c r="B106" s="50" t="s">
        <v>210</v>
      </c>
      <c r="C106" s="47" t="s">
        <v>211</v>
      </c>
      <c r="D106" s="7"/>
      <c r="E106" s="7">
        <v>0</v>
      </c>
      <c r="G106" s="67">
        <v>0</v>
      </c>
    </row>
    <row r="107" spans="1:7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>
        <v>0</v>
      </c>
      <c r="G107" s="67">
        <v>0</v>
      </c>
    </row>
    <row r="108" spans="1:7" ht="12.75" customHeight="1" x14ac:dyDescent="0.2">
      <c r="A108" s="48">
        <v>343</v>
      </c>
      <c r="B108" s="39" t="s">
        <v>214</v>
      </c>
      <c r="C108" s="47" t="s">
        <v>215</v>
      </c>
      <c r="D108" s="4">
        <f>SUM(D109:D112)</f>
        <v>0</v>
      </c>
      <c r="E108" s="4">
        <f>SUM(E109:E112)</f>
        <v>0</v>
      </c>
    </row>
    <row r="109" spans="1:7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0</v>
      </c>
      <c r="G109" s="67">
        <v>0</v>
      </c>
    </row>
    <row r="110" spans="1:7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>
        <v>0</v>
      </c>
      <c r="G110" s="67">
        <v>0</v>
      </c>
    </row>
    <row r="111" spans="1:7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>
        <v>0</v>
      </c>
      <c r="G111" s="67">
        <v>0</v>
      </c>
    </row>
    <row r="112" spans="1:7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>
        <v>0</v>
      </c>
      <c r="G112" s="67">
        <v>0</v>
      </c>
    </row>
    <row r="113" spans="1:7" ht="12.75" customHeight="1" x14ac:dyDescent="0.2">
      <c r="A113" s="48">
        <v>35</v>
      </c>
      <c r="B113" s="39" t="s">
        <v>224</v>
      </c>
      <c r="C113" s="47" t="s">
        <v>225</v>
      </c>
      <c r="D113" s="4">
        <f>D114+D117+D121</f>
        <v>0</v>
      </c>
      <c r="E113" s="4">
        <f>E114+E117+E121</f>
        <v>0</v>
      </c>
    </row>
    <row r="114" spans="1:7" ht="24" x14ac:dyDescent="0.2">
      <c r="A114" s="48">
        <v>351</v>
      </c>
      <c r="B114" s="39" t="s">
        <v>226</v>
      </c>
      <c r="C114" s="47" t="s">
        <v>227</v>
      </c>
      <c r="D114" s="4">
        <f>SUM(D115:D116)</f>
        <v>0</v>
      </c>
      <c r="E114" s="4">
        <f>SUM(E115:E116)</f>
        <v>0</v>
      </c>
    </row>
    <row r="115" spans="1:7" ht="24" x14ac:dyDescent="0.2">
      <c r="A115" s="48">
        <v>3511</v>
      </c>
      <c r="B115" s="39" t="s">
        <v>228</v>
      </c>
      <c r="C115" s="47" t="s">
        <v>229</v>
      </c>
      <c r="D115" s="7"/>
      <c r="E115" s="7">
        <v>0</v>
      </c>
      <c r="G115" s="67">
        <v>0</v>
      </c>
    </row>
    <row r="116" spans="1:7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>
        <v>0</v>
      </c>
      <c r="G116" s="67">
        <v>0</v>
      </c>
    </row>
    <row r="117" spans="1:7" ht="36" x14ac:dyDescent="0.2">
      <c r="A117" s="48">
        <v>352</v>
      </c>
      <c r="B117" s="39" t="s">
        <v>232</v>
      </c>
      <c r="C117" s="47" t="s">
        <v>233</v>
      </c>
      <c r="D117" s="4">
        <f>SUM(D118:D120)</f>
        <v>0</v>
      </c>
      <c r="E117" s="4">
        <f>SUM(E118:E120)</f>
        <v>0</v>
      </c>
    </row>
    <row r="118" spans="1:7" ht="24" x14ac:dyDescent="0.2">
      <c r="A118" s="48">
        <v>3521</v>
      </c>
      <c r="B118" s="39" t="s">
        <v>234</v>
      </c>
      <c r="C118" s="47" t="s">
        <v>235</v>
      </c>
      <c r="D118" s="7"/>
      <c r="E118" s="7">
        <v>0</v>
      </c>
      <c r="G118" s="67">
        <v>0</v>
      </c>
    </row>
    <row r="119" spans="1:7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>
        <v>0</v>
      </c>
      <c r="G119" s="67">
        <v>0</v>
      </c>
    </row>
    <row r="120" spans="1:7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>
        <v>0</v>
      </c>
      <c r="G120" s="67">
        <v>0</v>
      </c>
    </row>
    <row r="121" spans="1:7" ht="24" x14ac:dyDescent="0.2">
      <c r="A121" s="48" t="s">
        <v>240</v>
      </c>
      <c r="B121" s="50" t="s">
        <v>241</v>
      </c>
      <c r="C121" s="47" t="s">
        <v>240</v>
      </c>
      <c r="D121" s="7"/>
      <c r="E121" s="7">
        <v>0</v>
      </c>
      <c r="G121" s="67">
        <v>0</v>
      </c>
    </row>
    <row r="122" spans="1:7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7" ht="12.75" customHeight="1" x14ac:dyDescent="0.2">
      <c r="A123" s="48">
        <v>361</v>
      </c>
      <c r="B123" s="50" t="s">
        <v>244</v>
      </c>
      <c r="C123" s="47" t="s">
        <v>245</v>
      </c>
      <c r="D123" s="4">
        <f>SUM(D124:D125)</f>
        <v>0</v>
      </c>
      <c r="E123" s="4">
        <f>SUM(E124:E125)</f>
        <v>0</v>
      </c>
    </row>
    <row r="124" spans="1:7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>
        <v>0</v>
      </c>
      <c r="G124" s="67">
        <v>0</v>
      </c>
    </row>
    <row r="125" spans="1:7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>
        <v>0</v>
      </c>
      <c r="G125" s="67">
        <v>0</v>
      </c>
    </row>
    <row r="126" spans="1:7" ht="24" x14ac:dyDescent="0.2">
      <c r="A126" s="48">
        <v>362</v>
      </c>
      <c r="B126" s="50" t="s">
        <v>250</v>
      </c>
      <c r="C126" s="47" t="s">
        <v>251</v>
      </c>
      <c r="D126" s="4">
        <f>SUM(D127:D128)</f>
        <v>0</v>
      </c>
      <c r="E126" s="4">
        <f>SUM(E127:E128)</f>
        <v>0</v>
      </c>
    </row>
    <row r="127" spans="1:7" ht="24" x14ac:dyDescent="0.2">
      <c r="A127" s="48">
        <v>3621</v>
      </c>
      <c r="B127" s="39" t="s">
        <v>252</v>
      </c>
      <c r="C127" s="47" t="s">
        <v>253</v>
      </c>
      <c r="D127" s="7"/>
      <c r="E127" s="7">
        <v>0</v>
      </c>
      <c r="G127" s="67">
        <v>0</v>
      </c>
    </row>
    <row r="128" spans="1:7" ht="24" x14ac:dyDescent="0.2">
      <c r="A128" s="48">
        <v>3622</v>
      </c>
      <c r="B128" s="39" t="s">
        <v>254</v>
      </c>
      <c r="C128" s="47" t="s">
        <v>255</v>
      </c>
      <c r="D128" s="7"/>
      <c r="E128" s="7">
        <v>0</v>
      </c>
      <c r="G128" s="67">
        <v>0</v>
      </c>
    </row>
    <row r="129" spans="1:7" ht="24" x14ac:dyDescent="0.2">
      <c r="A129" s="48">
        <v>363</v>
      </c>
      <c r="B129" s="39" t="s">
        <v>256</v>
      </c>
      <c r="C129" s="47" t="s">
        <v>257</v>
      </c>
      <c r="D129" s="4">
        <f>SUM(D130:D133)</f>
        <v>0</v>
      </c>
      <c r="E129" s="4">
        <f>SUM(E130:E133)</f>
        <v>0</v>
      </c>
    </row>
    <row r="130" spans="1:7" x14ac:dyDescent="0.2">
      <c r="A130" s="48">
        <v>3631</v>
      </c>
      <c r="B130" s="39" t="s">
        <v>258</v>
      </c>
      <c r="C130" s="47" t="s">
        <v>259</v>
      </c>
      <c r="D130" s="7"/>
      <c r="E130" s="7">
        <v>0</v>
      </c>
      <c r="G130" s="67">
        <v>0</v>
      </c>
    </row>
    <row r="131" spans="1:7" x14ac:dyDescent="0.2">
      <c r="A131" s="48">
        <v>3632</v>
      </c>
      <c r="B131" s="39" t="s">
        <v>260</v>
      </c>
      <c r="C131" s="47" t="s">
        <v>261</v>
      </c>
      <c r="D131" s="7"/>
      <c r="E131" s="7">
        <v>0</v>
      </c>
      <c r="G131" s="67">
        <v>0</v>
      </c>
    </row>
    <row r="132" spans="1:7" ht="24" x14ac:dyDescent="0.2">
      <c r="A132" s="48" t="s">
        <v>262</v>
      </c>
      <c r="B132" s="39" t="s">
        <v>263</v>
      </c>
      <c r="C132" s="47" t="s">
        <v>262</v>
      </c>
      <c r="D132" s="7"/>
      <c r="E132" s="7">
        <v>0</v>
      </c>
      <c r="G132" s="67">
        <v>0</v>
      </c>
    </row>
    <row r="133" spans="1:7" ht="24" x14ac:dyDescent="0.2">
      <c r="A133" s="48" t="s">
        <v>264</v>
      </c>
      <c r="B133" s="39" t="s">
        <v>265</v>
      </c>
      <c r="C133" s="47" t="s">
        <v>264</v>
      </c>
      <c r="D133" s="7"/>
      <c r="E133" s="7">
        <v>0</v>
      </c>
      <c r="G133" s="67">
        <v>0</v>
      </c>
    </row>
    <row r="134" spans="1:7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7" x14ac:dyDescent="0.2">
      <c r="A135" s="38" t="s">
        <v>268</v>
      </c>
      <c r="B135" s="39" t="s">
        <v>269</v>
      </c>
      <c r="C135" s="40" t="s">
        <v>268</v>
      </c>
      <c r="D135" s="5"/>
      <c r="E135" s="5">
        <v>0</v>
      </c>
      <c r="G135" s="67">
        <v>0</v>
      </c>
    </row>
    <row r="136" spans="1:7" x14ac:dyDescent="0.2">
      <c r="A136" s="38" t="s">
        <v>270</v>
      </c>
      <c r="B136" s="39" t="s">
        <v>271</v>
      </c>
      <c r="C136" s="40" t="s">
        <v>270</v>
      </c>
      <c r="D136" s="5"/>
      <c r="E136" s="5">
        <v>0</v>
      </c>
      <c r="G136" s="67">
        <v>0</v>
      </c>
    </row>
    <row r="137" spans="1:7" x14ac:dyDescent="0.2">
      <c r="A137" s="38" t="s">
        <v>272</v>
      </c>
      <c r="B137" s="39" t="s">
        <v>273</v>
      </c>
      <c r="C137" s="40" t="s">
        <v>272</v>
      </c>
      <c r="D137" s="5"/>
      <c r="E137" s="5">
        <v>0</v>
      </c>
      <c r="G137" s="67">
        <v>0</v>
      </c>
    </row>
    <row r="138" spans="1:7" x14ac:dyDescent="0.2">
      <c r="A138" s="48" t="s">
        <v>274</v>
      </c>
      <c r="B138" s="39" t="s">
        <v>275</v>
      </c>
      <c r="C138" s="47" t="s">
        <v>274</v>
      </c>
      <c r="D138" s="4">
        <f>SUM(D139:D141)</f>
        <v>0</v>
      </c>
      <c r="E138" s="4">
        <f>SUM(E139:E141)</f>
        <v>0</v>
      </c>
    </row>
    <row r="139" spans="1:7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>
        <v>0</v>
      </c>
      <c r="G139" s="67">
        <v>0</v>
      </c>
    </row>
    <row r="140" spans="1:7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>
        <v>0</v>
      </c>
      <c r="G140" s="67">
        <v>0</v>
      </c>
    </row>
    <row r="141" spans="1:7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>
        <v>0</v>
      </c>
      <c r="G141" s="67">
        <v>0</v>
      </c>
    </row>
    <row r="142" spans="1:7" ht="24" x14ac:dyDescent="0.2">
      <c r="A142" s="48" t="s">
        <v>282</v>
      </c>
      <c r="B142" s="50" t="s">
        <v>283</v>
      </c>
      <c r="C142" s="47" t="s">
        <v>282</v>
      </c>
      <c r="D142" s="4">
        <f>SUM(D143:D145)</f>
        <v>0</v>
      </c>
      <c r="E142" s="4">
        <f>SUM(E143:E145)</f>
        <v>0</v>
      </c>
    </row>
    <row r="143" spans="1:7" ht="24" x14ac:dyDescent="0.2">
      <c r="A143" s="48">
        <v>3672</v>
      </c>
      <c r="B143" s="50" t="s">
        <v>284</v>
      </c>
      <c r="C143" s="47" t="s">
        <v>285</v>
      </c>
      <c r="D143" s="7"/>
      <c r="E143" s="7">
        <v>0</v>
      </c>
      <c r="G143" s="67">
        <v>0</v>
      </c>
    </row>
    <row r="144" spans="1:7" ht="24" x14ac:dyDescent="0.2">
      <c r="A144" s="48">
        <v>3673</v>
      </c>
      <c r="B144" s="50" t="s">
        <v>286</v>
      </c>
      <c r="C144" s="47" t="s">
        <v>287</v>
      </c>
      <c r="D144" s="7"/>
      <c r="E144" s="7">
        <v>0</v>
      </c>
      <c r="G144" s="67">
        <v>0</v>
      </c>
    </row>
    <row r="145" spans="1:7" ht="24" x14ac:dyDescent="0.2">
      <c r="A145" s="48">
        <v>3674</v>
      </c>
      <c r="B145" s="50" t="s">
        <v>288</v>
      </c>
      <c r="C145" s="47" t="s">
        <v>289</v>
      </c>
      <c r="D145" s="7"/>
      <c r="E145" s="7">
        <v>0</v>
      </c>
      <c r="G145" s="67">
        <v>0</v>
      </c>
    </row>
    <row r="146" spans="1:7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7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>
        <v>0</v>
      </c>
      <c r="G147" s="67">
        <v>0</v>
      </c>
    </row>
    <row r="148" spans="1:7" x14ac:dyDescent="0.2">
      <c r="A148" s="48" t="s">
        <v>294</v>
      </c>
      <c r="B148" s="50" t="s">
        <v>295</v>
      </c>
      <c r="C148" s="47" t="s">
        <v>294</v>
      </c>
      <c r="D148" s="7"/>
      <c r="E148" s="7">
        <v>0</v>
      </c>
      <c r="G148" s="67">
        <v>0</v>
      </c>
    </row>
    <row r="149" spans="1:7" ht="24" x14ac:dyDescent="0.2">
      <c r="A149" s="48" t="s">
        <v>296</v>
      </c>
      <c r="B149" s="50" t="s">
        <v>297</v>
      </c>
      <c r="C149" s="47" t="s">
        <v>296</v>
      </c>
      <c r="D149" s="4">
        <f>SUM(D150:D153)</f>
        <v>0</v>
      </c>
      <c r="E149" s="4">
        <f>SUM(E150:E153)</f>
        <v>0</v>
      </c>
    </row>
    <row r="150" spans="1:7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>
        <v>0</v>
      </c>
      <c r="G150" s="67">
        <v>0</v>
      </c>
    </row>
    <row r="151" spans="1:7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>
        <v>0</v>
      </c>
      <c r="G151" s="67">
        <v>0</v>
      </c>
    </row>
    <row r="152" spans="1:7" ht="24" x14ac:dyDescent="0.2">
      <c r="A152" s="48" t="s">
        <v>300</v>
      </c>
      <c r="B152" s="50" t="s">
        <v>66</v>
      </c>
      <c r="C152" s="47" t="s">
        <v>300</v>
      </c>
      <c r="D152" s="7"/>
      <c r="E152" s="7">
        <v>0</v>
      </c>
      <c r="G152" s="67">
        <v>0</v>
      </c>
    </row>
    <row r="153" spans="1:7" ht="24" x14ac:dyDescent="0.2">
      <c r="A153" s="48" t="s">
        <v>301</v>
      </c>
      <c r="B153" s="50" t="s">
        <v>68</v>
      </c>
      <c r="C153" s="47" t="s">
        <v>301</v>
      </c>
      <c r="D153" s="7"/>
      <c r="E153" s="7">
        <v>0</v>
      </c>
      <c r="G153" s="67">
        <v>0</v>
      </c>
    </row>
    <row r="154" spans="1:7" ht="24" x14ac:dyDescent="0.2">
      <c r="A154" s="48">
        <v>37</v>
      </c>
      <c r="B154" s="50" t="s">
        <v>302</v>
      </c>
      <c r="C154" s="47" t="s">
        <v>303</v>
      </c>
      <c r="D154" s="4">
        <f>D155+D161</f>
        <v>0</v>
      </c>
      <c r="E154" s="4">
        <f>E155+E161</f>
        <v>0</v>
      </c>
    </row>
    <row r="155" spans="1:7" ht="24" x14ac:dyDescent="0.2">
      <c r="A155" s="48">
        <v>371</v>
      </c>
      <c r="B155" s="50" t="s">
        <v>304</v>
      </c>
      <c r="C155" s="47" t="s">
        <v>305</v>
      </c>
      <c r="D155" s="4">
        <f>SUM(D156:D160)</f>
        <v>0</v>
      </c>
      <c r="E155" s="4">
        <f>SUM(E156:E160)</f>
        <v>0</v>
      </c>
    </row>
    <row r="156" spans="1:7" ht="24" x14ac:dyDescent="0.2">
      <c r="A156" s="48">
        <v>3711</v>
      </c>
      <c r="B156" s="50" t="s">
        <v>306</v>
      </c>
      <c r="C156" s="47" t="s">
        <v>307</v>
      </c>
      <c r="D156" s="7"/>
      <c r="E156" s="7">
        <v>0</v>
      </c>
      <c r="G156" s="67">
        <v>0</v>
      </c>
    </row>
    <row r="157" spans="1:7" ht="24" x14ac:dyDescent="0.2">
      <c r="A157" s="48">
        <v>3712</v>
      </c>
      <c r="B157" s="50" t="s">
        <v>308</v>
      </c>
      <c r="C157" s="47" t="s">
        <v>309</v>
      </c>
      <c r="D157" s="7"/>
      <c r="E157" s="7">
        <v>0</v>
      </c>
      <c r="G157" s="67">
        <v>0</v>
      </c>
    </row>
    <row r="158" spans="1:7" ht="24" x14ac:dyDescent="0.2">
      <c r="A158" s="48" t="s">
        <v>310</v>
      </c>
      <c r="B158" s="50" t="s">
        <v>311</v>
      </c>
      <c r="C158" s="47" t="s">
        <v>310</v>
      </c>
      <c r="D158" s="7"/>
      <c r="E158" s="7">
        <v>0</v>
      </c>
      <c r="G158" s="67">
        <v>0</v>
      </c>
    </row>
    <row r="159" spans="1:7" ht="24" x14ac:dyDescent="0.2">
      <c r="A159" s="48" t="s">
        <v>312</v>
      </c>
      <c r="B159" s="50" t="s">
        <v>313</v>
      </c>
      <c r="C159" s="47" t="s">
        <v>312</v>
      </c>
      <c r="D159" s="7"/>
      <c r="E159" s="7">
        <v>0</v>
      </c>
      <c r="G159" s="67">
        <v>0</v>
      </c>
    </row>
    <row r="160" spans="1:7" x14ac:dyDescent="0.2">
      <c r="A160" s="48" t="s">
        <v>314</v>
      </c>
      <c r="B160" s="39" t="s">
        <v>315</v>
      </c>
      <c r="C160" s="47" t="s">
        <v>314</v>
      </c>
      <c r="D160" s="7"/>
      <c r="E160" s="7">
        <v>0</v>
      </c>
      <c r="G160" s="67">
        <v>0</v>
      </c>
    </row>
    <row r="161" spans="1:7" ht="24" x14ac:dyDescent="0.2">
      <c r="A161" s="48">
        <v>372</v>
      </c>
      <c r="B161" s="49" t="s">
        <v>316</v>
      </c>
      <c r="C161" s="47" t="s">
        <v>317</v>
      </c>
      <c r="D161" s="4">
        <f>SUM(D162:D164)</f>
        <v>0</v>
      </c>
      <c r="E161" s="4">
        <f>SUM(E162:E164)</f>
        <v>0</v>
      </c>
    </row>
    <row r="162" spans="1:7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>
        <v>0</v>
      </c>
      <c r="G162" s="67">
        <v>0</v>
      </c>
    </row>
    <row r="163" spans="1:7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>
        <v>0</v>
      </c>
      <c r="G163" s="67">
        <v>0</v>
      </c>
    </row>
    <row r="164" spans="1:7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>
        <v>0</v>
      </c>
      <c r="G164" s="67">
        <v>0</v>
      </c>
    </row>
    <row r="165" spans="1:7" ht="24" x14ac:dyDescent="0.2">
      <c r="A165" s="48">
        <v>38</v>
      </c>
      <c r="B165" s="39" t="s">
        <v>324</v>
      </c>
      <c r="C165" s="47" t="s">
        <v>325</v>
      </c>
      <c r="D165" s="4">
        <f>D166+D170+D175+D181</f>
        <v>0</v>
      </c>
      <c r="E165" s="4">
        <f>E166+E170+E175+E181</f>
        <v>0</v>
      </c>
    </row>
    <row r="166" spans="1:7" ht="12.75" customHeight="1" x14ac:dyDescent="0.2">
      <c r="A166" s="48">
        <v>381</v>
      </c>
      <c r="B166" s="50" t="s">
        <v>326</v>
      </c>
      <c r="C166" s="47" t="s">
        <v>327</v>
      </c>
      <c r="D166" s="4">
        <f>SUM(D167:D169)</f>
        <v>0</v>
      </c>
      <c r="E166" s="4">
        <f>SUM(E167:E169)</f>
        <v>0</v>
      </c>
    </row>
    <row r="167" spans="1:7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>
        <v>0</v>
      </c>
      <c r="G167" s="67">
        <v>0</v>
      </c>
    </row>
    <row r="168" spans="1:7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>
        <v>0</v>
      </c>
      <c r="G168" s="67">
        <v>0</v>
      </c>
    </row>
    <row r="169" spans="1:7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>
        <v>0</v>
      </c>
      <c r="G169" s="67">
        <v>0</v>
      </c>
    </row>
    <row r="170" spans="1:7" ht="12.75" customHeight="1" x14ac:dyDescent="0.2">
      <c r="A170" s="48">
        <v>382</v>
      </c>
      <c r="B170" s="39" t="s">
        <v>334</v>
      </c>
      <c r="C170" s="47" t="s">
        <v>335</v>
      </c>
      <c r="D170" s="4">
        <f>SUM(D171:D174)</f>
        <v>0</v>
      </c>
      <c r="E170" s="4">
        <f>SUM(E171:E174)</f>
        <v>0</v>
      </c>
    </row>
    <row r="171" spans="1:7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>
        <v>0</v>
      </c>
      <c r="G171" s="67">
        <v>0</v>
      </c>
    </row>
    <row r="172" spans="1:7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>
        <v>0</v>
      </c>
      <c r="G172" s="67">
        <v>0</v>
      </c>
    </row>
    <row r="173" spans="1:7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>
        <v>0</v>
      </c>
      <c r="G173" s="67">
        <v>0</v>
      </c>
    </row>
    <row r="174" spans="1:7" ht="24" x14ac:dyDescent="0.2">
      <c r="A174" s="48" t="s">
        <v>342</v>
      </c>
      <c r="B174" s="50" t="s">
        <v>343</v>
      </c>
      <c r="C174" s="47" t="s">
        <v>342</v>
      </c>
      <c r="D174" s="7"/>
      <c r="E174" s="7">
        <v>0</v>
      </c>
      <c r="G174" s="67">
        <v>0</v>
      </c>
    </row>
    <row r="175" spans="1:7" ht="12.75" customHeight="1" x14ac:dyDescent="0.2">
      <c r="A175" s="48">
        <v>383</v>
      </c>
      <c r="B175" s="50" t="s">
        <v>344</v>
      </c>
      <c r="C175" s="47" t="s">
        <v>345</v>
      </c>
      <c r="D175" s="4">
        <f>SUM(D176:D180)</f>
        <v>0</v>
      </c>
      <c r="E175" s="4">
        <f>SUM(E176:E180)</f>
        <v>0</v>
      </c>
    </row>
    <row r="176" spans="1:7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>
        <v>0</v>
      </c>
      <c r="G176" s="67">
        <v>0</v>
      </c>
    </row>
    <row r="177" spans="1:7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>
        <v>0</v>
      </c>
      <c r="G177" s="67">
        <v>0</v>
      </c>
    </row>
    <row r="178" spans="1:7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>
        <v>0</v>
      </c>
      <c r="G178" s="67">
        <v>0</v>
      </c>
    </row>
    <row r="179" spans="1:7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>
        <v>0</v>
      </c>
      <c r="G179" s="67">
        <v>0</v>
      </c>
    </row>
    <row r="180" spans="1:7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>
        <v>0</v>
      </c>
      <c r="G180" s="67">
        <v>0</v>
      </c>
    </row>
    <row r="181" spans="1:7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7" ht="24" x14ac:dyDescent="0.2">
      <c r="A182" s="48">
        <v>3861</v>
      </c>
      <c r="B182" s="50" t="s">
        <v>358</v>
      </c>
      <c r="C182" s="47" t="s">
        <v>359</v>
      </c>
      <c r="D182" s="7"/>
      <c r="E182" s="7">
        <v>0</v>
      </c>
      <c r="G182" s="67">
        <v>0</v>
      </c>
    </row>
    <row r="183" spans="1:7" ht="24" x14ac:dyDescent="0.2">
      <c r="A183" s="48">
        <v>3862</v>
      </c>
      <c r="B183" s="39" t="s">
        <v>360</v>
      </c>
      <c r="C183" s="47" t="s">
        <v>361</v>
      </c>
      <c r="D183" s="7"/>
      <c r="E183" s="7">
        <v>0</v>
      </c>
      <c r="G183" s="67">
        <v>0</v>
      </c>
    </row>
    <row r="184" spans="1:7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>
        <v>0</v>
      </c>
      <c r="G184" s="67">
        <v>0</v>
      </c>
    </row>
    <row r="185" spans="1:7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>
        <v>0</v>
      </c>
      <c r="G185" s="67">
        <v>0</v>
      </c>
    </row>
    <row r="186" spans="1:7" ht="24" x14ac:dyDescent="0.2">
      <c r="A186" s="48" t="s">
        <v>366</v>
      </c>
      <c r="B186" s="39" t="s">
        <v>367</v>
      </c>
      <c r="C186" s="47" t="s">
        <v>366</v>
      </c>
      <c r="D186" s="7"/>
      <c r="E186" s="7">
        <v>0</v>
      </c>
      <c r="G186" s="67">
        <v>0</v>
      </c>
    </row>
    <row r="187" spans="1:7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7" x14ac:dyDescent="0.2">
      <c r="A188" s="32">
        <v>41</v>
      </c>
      <c r="B188" s="33" t="s">
        <v>370</v>
      </c>
      <c r="C188" s="47" t="s">
        <v>371</v>
      </c>
      <c r="D188" s="4">
        <f>D189+D193</f>
        <v>0</v>
      </c>
      <c r="E188" s="4">
        <f>E189+E193</f>
        <v>0</v>
      </c>
    </row>
    <row r="189" spans="1:7" ht="12.75" customHeight="1" x14ac:dyDescent="0.2">
      <c r="A189" s="48">
        <v>411</v>
      </c>
      <c r="B189" s="50" t="s">
        <v>372</v>
      </c>
      <c r="C189" s="47" t="s">
        <v>373</v>
      </c>
      <c r="D189" s="4">
        <f>SUM(D190:D192)</f>
        <v>0</v>
      </c>
      <c r="E189" s="4">
        <f>SUM(E190:E192)</f>
        <v>0</v>
      </c>
    </row>
    <row r="190" spans="1:7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>
        <v>0</v>
      </c>
      <c r="G190" s="67">
        <v>0</v>
      </c>
    </row>
    <row r="191" spans="1:7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>
        <v>0</v>
      </c>
      <c r="G191" s="67">
        <v>0</v>
      </c>
    </row>
    <row r="192" spans="1:7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>
        <v>0</v>
      </c>
      <c r="G192" s="67">
        <v>0</v>
      </c>
    </row>
    <row r="193" spans="1:7" ht="12.75" customHeight="1" x14ac:dyDescent="0.2">
      <c r="A193" s="48">
        <v>412</v>
      </c>
      <c r="B193" s="50" t="s">
        <v>380</v>
      </c>
      <c r="C193" s="47" t="s">
        <v>381</v>
      </c>
      <c r="D193" s="4">
        <f>SUM(D194:D199)</f>
        <v>0</v>
      </c>
      <c r="E193" s="4">
        <f>SUM(E194:E199)</f>
        <v>0</v>
      </c>
    </row>
    <row r="194" spans="1:7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>
        <v>0</v>
      </c>
      <c r="G194" s="67">
        <v>0</v>
      </c>
    </row>
    <row r="195" spans="1:7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>
        <v>0</v>
      </c>
      <c r="G195" s="67">
        <v>0</v>
      </c>
    </row>
    <row r="196" spans="1:7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>
        <v>0</v>
      </c>
      <c r="G196" s="67">
        <v>0</v>
      </c>
    </row>
    <row r="197" spans="1:7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>
        <v>0</v>
      </c>
      <c r="G197" s="67">
        <v>0</v>
      </c>
    </row>
    <row r="198" spans="1:7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>
        <v>0</v>
      </c>
      <c r="G198" s="67">
        <v>0</v>
      </c>
    </row>
    <row r="199" spans="1:7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>
        <v>0</v>
      </c>
      <c r="G199" s="67">
        <v>0</v>
      </c>
    </row>
    <row r="200" spans="1:7" ht="24" x14ac:dyDescent="0.2">
      <c r="A200" s="48">
        <v>42</v>
      </c>
      <c r="B200" s="51" t="s">
        <v>394</v>
      </c>
      <c r="C200" s="47" t="s">
        <v>395</v>
      </c>
      <c r="D200" s="4">
        <f>D201+D206+D215+D220+D225+D228</f>
        <v>0</v>
      </c>
      <c r="E200" s="4">
        <f>E201+E206+E215+E220+E225+E228</f>
        <v>0</v>
      </c>
    </row>
    <row r="201" spans="1:7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7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>
        <v>0</v>
      </c>
      <c r="G202" s="67">
        <v>0</v>
      </c>
    </row>
    <row r="203" spans="1:7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0</v>
      </c>
      <c r="G203" s="67">
        <v>0</v>
      </c>
    </row>
    <row r="204" spans="1:7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>
        <v>0</v>
      </c>
      <c r="G204" s="67">
        <v>0</v>
      </c>
    </row>
    <row r="205" spans="1:7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>
        <v>0</v>
      </c>
      <c r="G205" s="67">
        <v>0</v>
      </c>
    </row>
    <row r="206" spans="1:7" ht="12.75" customHeight="1" x14ac:dyDescent="0.2">
      <c r="A206" s="48">
        <v>422</v>
      </c>
      <c r="B206" s="50" t="s">
        <v>406</v>
      </c>
      <c r="C206" s="47" t="s">
        <v>407</v>
      </c>
      <c r="D206" s="4">
        <f>SUM(D207:D214)</f>
        <v>0</v>
      </c>
      <c r="E206" s="4">
        <f>SUM(E207:E214)</f>
        <v>0</v>
      </c>
    </row>
    <row r="207" spans="1:7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0</v>
      </c>
      <c r="G207" s="67">
        <v>0</v>
      </c>
    </row>
    <row r="208" spans="1:7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>
        <v>0</v>
      </c>
      <c r="G208" s="67">
        <v>0</v>
      </c>
    </row>
    <row r="209" spans="1:7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>
        <v>0</v>
      </c>
      <c r="G209" s="67">
        <v>0</v>
      </c>
    </row>
    <row r="210" spans="1:7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>
        <v>0</v>
      </c>
      <c r="G210" s="67">
        <v>0</v>
      </c>
    </row>
    <row r="211" spans="1:7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>
        <v>0</v>
      </c>
      <c r="G211" s="67">
        <v>0</v>
      </c>
    </row>
    <row r="212" spans="1:7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>
        <v>0</v>
      </c>
      <c r="G212" s="67">
        <v>0</v>
      </c>
    </row>
    <row r="213" spans="1:7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0</v>
      </c>
      <c r="G213" s="67">
        <v>0</v>
      </c>
    </row>
    <row r="214" spans="1:7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>
        <v>0</v>
      </c>
      <c r="G214" s="67">
        <v>0</v>
      </c>
    </row>
    <row r="215" spans="1:7" ht="12.75" customHeight="1" x14ac:dyDescent="0.2">
      <c r="A215" s="48">
        <v>423</v>
      </c>
      <c r="B215" s="50" t="s">
        <v>424</v>
      </c>
      <c r="C215" s="47" t="s">
        <v>425</v>
      </c>
      <c r="D215" s="4">
        <f>SUM(D216:D219)</f>
        <v>0</v>
      </c>
      <c r="E215" s="4">
        <f>SUM(E216:E219)</f>
        <v>0</v>
      </c>
    </row>
    <row r="216" spans="1:7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>
        <v>0</v>
      </c>
      <c r="G216" s="67">
        <v>0</v>
      </c>
    </row>
    <row r="217" spans="1:7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>
        <v>0</v>
      </c>
      <c r="G217" s="67">
        <v>0</v>
      </c>
    </row>
    <row r="218" spans="1:7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>
        <v>0</v>
      </c>
      <c r="G218" s="67">
        <v>0</v>
      </c>
    </row>
    <row r="219" spans="1:7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>
        <v>0</v>
      </c>
      <c r="G219" s="67">
        <v>0</v>
      </c>
    </row>
    <row r="220" spans="1:7" x14ac:dyDescent="0.2">
      <c r="A220" s="48">
        <v>424</v>
      </c>
      <c r="B220" s="50" t="s">
        <v>434</v>
      </c>
      <c r="C220" s="47" t="s">
        <v>435</v>
      </c>
      <c r="D220" s="4">
        <f>SUM(D221:D224)</f>
        <v>0</v>
      </c>
      <c r="E220" s="4">
        <f>SUM(E221:E224)</f>
        <v>0</v>
      </c>
    </row>
    <row r="221" spans="1:7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>
        <v>0</v>
      </c>
      <c r="G221" s="67">
        <v>0</v>
      </c>
    </row>
    <row r="222" spans="1:7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>
        <v>0</v>
      </c>
      <c r="G222" s="67">
        <v>0</v>
      </c>
    </row>
    <row r="223" spans="1:7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>
        <v>0</v>
      </c>
      <c r="G223" s="67">
        <v>0</v>
      </c>
    </row>
    <row r="224" spans="1:7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>
        <v>0</v>
      </c>
      <c r="G224" s="67">
        <v>0</v>
      </c>
    </row>
    <row r="225" spans="1:7" ht="12.75" customHeight="1" x14ac:dyDescent="0.2">
      <c r="A225" s="48">
        <v>425</v>
      </c>
      <c r="B225" s="50" t="s">
        <v>444</v>
      </c>
      <c r="C225" s="47" t="s">
        <v>445</v>
      </c>
      <c r="D225" s="4">
        <f>SUM(D226:D227)</f>
        <v>0</v>
      </c>
      <c r="E225" s="4">
        <f>SUM(E226:E227)</f>
        <v>0</v>
      </c>
    </row>
    <row r="226" spans="1:7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>
        <v>0</v>
      </c>
      <c r="G226" s="67">
        <v>0</v>
      </c>
    </row>
    <row r="227" spans="1:7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>
        <v>0</v>
      </c>
      <c r="G227" s="67">
        <v>0</v>
      </c>
    </row>
    <row r="228" spans="1:7" ht="12.75" customHeight="1" x14ac:dyDescent="0.2">
      <c r="A228" s="48">
        <v>426</v>
      </c>
      <c r="B228" s="50" t="s">
        <v>450</v>
      </c>
      <c r="C228" s="47" t="s">
        <v>451</v>
      </c>
      <c r="D228" s="4">
        <f>SUM(D229:D232)</f>
        <v>0</v>
      </c>
      <c r="E228" s="4">
        <f>SUM(E229:E232)</f>
        <v>0</v>
      </c>
    </row>
    <row r="229" spans="1:7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>
        <v>0</v>
      </c>
      <c r="G229" s="67">
        <v>0</v>
      </c>
    </row>
    <row r="230" spans="1:7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>
        <v>0</v>
      </c>
      <c r="G230" s="67">
        <v>0</v>
      </c>
    </row>
    <row r="231" spans="1:7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>
        <v>0</v>
      </c>
      <c r="G231" s="67">
        <v>0</v>
      </c>
    </row>
    <row r="232" spans="1:7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>
        <v>0</v>
      </c>
      <c r="G232" s="67">
        <v>0</v>
      </c>
    </row>
    <row r="233" spans="1:7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7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7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>
        <v>0</v>
      </c>
      <c r="G235" s="67">
        <v>0</v>
      </c>
    </row>
    <row r="236" spans="1:7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>
        <v>0</v>
      </c>
      <c r="G236" s="67">
        <v>0</v>
      </c>
    </row>
    <row r="237" spans="1:7" ht="12.75" customHeight="1" x14ac:dyDescent="0.2">
      <c r="A237" s="48">
        <v>44</v>
      </c>
      <c r="B237" s="50" t="s">
        <v>468</v>
      </c>
      <c r="C237" s="47" t="s">
        <v>469</v>
      </c>
      <c r="D237" s="4">
        <f>D238</f>
        <v>0</v>
      </c>
      <c r="E237" s="4">
        <f>E238</f>
        <v>0</v>
      </c>
    </row>
    <row r="238" spans="1:7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>
        <v>0</v>
      </c>
      <c r="G238" s="67">
        <v>0</v>
      </c>
    </row>
    <row r="239" spans="1:7" x14ac:dyDescent="0.2">
      <c r="A239" s="48">
        <v>45</v>
      </c>
      <c r="B239" s="50" t="s">
        <v>472</v>
      </c>
      <c r="C239" s="47" t="s">
        <v>473</v>
      </c>
      <c r="D239" s="4">
        <f>SUM(D240:D243)</f>
        <v>0</v>
      </c>
      <c r="E239" s="4">
        <f>SUM(E240:E243)</f>
        <v>0</v>
      </c>
    </row>
    <row r="240" spans="1:7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>
        <v>0</v>
      </c>
      <c r="G240" s="67">
        <v>0</v>
      </c>
    </row>
    <row r="241" spans="1:7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>
        <v>0</v>
      </c>
      <c r="G241" s="67">
        <v>0</v>
      </c>
    </row>
    <row r="242" spans="1:7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>
        <v>0</v>
      </c>
      <c r="G242" s="67">
        <v>0</v>
      </c>
    </row>
    <row r="243" spans="1:7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>
        <v>0</v>
      </c>
      <c r="G243" s="67">
        <v>0</v>
      </c>
    </row>
    <row r="244" spans="1:7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7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7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7" ht="24" x14ac:dyDescent="0.2">
      <c r="A247" s="48">
        <v>5121</v>
      </c>
      <c r="B247" s="50" t="s">
        <v>488</v>
      </c>
      <c r="C247" s="47" t="s">
        <v>489</v>
      </c>
      <c r="D247" s="7"/>
      <c r="E247" s="7">
        <v>0</v>
      </c>
      <c r="G247" s="67">
        <v>0</v>
      </c>
    </row>
    <row r="248" spans="1:7" ht="24" x14ac:dyDescent="0.2">
      <c r="A248" s="48">
        <v>5122</v>
      </c>
      <c r="B248" s="50" t="s">
        <v>490</v>
      </c>
      <c r="C248" s="47" t="s">
        <v>491</v>
      </c>
      <c r="D248" s="7"/>
      <c r="E248" s="7">
        <v>0</v>
      </c>
      <c r="G248" s="67">
        <v>0</v>
      </c>
    </row>
    <row r="249" spans="1:7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7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>
        <v>0</v>
      </c>
      <c r="G250" s="67">
        <v>0</v>
      </c>
    </row>
    <row r="251" spans="1:7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>
        <v>0</v>
      </c>
      <c r="G251" s="67">
        <v>0</v>
      </c>
    </row>
    <row r="252" spans="1:7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>
        <v>0</v>
      </c>
      <c r="G252" s="67">
        <v>0</v>
      </c>
    </row>
    <row r="253" spans="1:7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>
        <v>0</v>
      </c>
      <c r="G253" s="67">
        <v>0</v>
      </c>
    </row>
    <row r="254" spans="1:7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7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>
        <v>0</v>
      </c>
      <c r="G255" s="67">
        <v>0</v>
      </c>
    </row>
    <row r="256" spans="1:7" x14ac:dyDescent="0.2">
      <c r="A256" s="48">
        <v>5154</v>
      </c>
      <c r="B256" s="50" t="s">
        <v>506</v>
      </c>
      <c r="C256" s="47" t="s">
        <v>507</v>
      </c>
      <c r="D256" s="7"/>
      <c r="E256" s="7">
        <v>0</v>
      </c>
      <c r="G256" s="67">
        <v>0</v>
      </c>
    </row>
    <row r="257" spans="1:7" ht="24" x14ac:dyDescent="0.2">
      <c r="A257" s="48">
        <v>5155</v>
      </c>
      <c r="B257" s="50" t="s">
        <v>508</v>
      </c>
      <c r="C257" s="47" t="s">
        <v>509</v>
      </c>
      <c r="D257" s="7"/>
      <c r="E257" s="7">
        <v>0</v>
      </c>
      <c r="G257" s="67">
        <v>0</v>
      </c>
    </row>
    <row r="258" spans="1:7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>
        <v>0</v>
      </c>
      <c r="G258" s="67">
        <v>0</v>
      </c>
    </row>
    <row r="259" spans="1:7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>
        <v>0</v>
      </c>
      <c r="G259" s="67">
        <v>0</v>
      </c>
    </row>
    <row r="260" spans="1:7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>
        <v>0</v>
      </c>
      <c r="G260" s="67">
        <v>0</v>
      </c>
    </row>
    <row r="261" spans="1:7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7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>
        <v>0</v>
      </c>
      <c r="G262" s="67">
        <v>0</v>
      </c>
    </row>
    <row r="263" spans="1:7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>
        <v>0</v>
      </c>
      <c r="G263" s="67">
        <v>0</v>
      </c>
    </row>
    <row r="264" spans="1:7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>
        <v>0</v>
      </c>
      <c r="G264" s="67">
        <v>0</v>
      </c>
    </row>
    <row r="265" spans="1:7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>
        <v>0</v>
      </c>
      <c r="G265" s="67">
        <v>0</v>
      </c>
    </row>
    <row r="266" spans="1:7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7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>
        <v>0</v>
      </c>
      <c r="G267" s="67">
        <v>0</v>
      </c>
    </row>
    <row r="268" spans="1:7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>
        <v>0</v>
      </c>
      <c r="G268" s="67">
        <v>0</v>
      </c>
    </row>
    <row r="269" spans="1:7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>
        <v>0</v>
      </c>
      <c r="G269" s="67">
        <v>0</v>
      </c>
    </row>
    <row r="270" spans="1:7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>
        <v>0</v>
      </c>
      <c r="G270" s="67">
        <v>0</v>
      </c>
    </row>
    <row r="271" spans="1:7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>
        <v>0</v>
      </c>
      <c r="G271" s="67">
        <v>0</v>
      </c>
    </row>
    <row r="272" spans="1:7" x14ac:dyDescent="0.2">
      <c r="A272" s="38">
        <v>5176</v>
      </c>
      <c r="B272" s="39" t="s">
        <v>538</v>
      </c>
      <c r="C272" s="40" t="s">
        <v>539</v>
      </c>
      <c r="D272" s="5"/>
      <c r="E272" s="5">
        <v>0</v>
      </c>
      <c r="G272" s="67">
        <v>0</v>
      </c>
    </row>
    <row r="273" spans="1:7" x14ac:dyDescent="0.2">
      <c r="A273" s="38">
        <v>5177</v>
      </c>
      <c r="B273" s="49" t="s">
        <v>540</v>
      </c>
      <c r="C273" s="40" t="s">
        <v>541</v>
      </c>
      <c r="D273" s="5"/>
      <c r="E273" s="5">
        <v>0</v>
      </c>
      <c r="G273" s="67">
        <v>0</v>
      </c>
    </row>
    <row r="274" spans="1:7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7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7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>
        <v>0</v>
      </c>
      <c r="G276" s="72">
        <v>0</v>
      </c>
    </row>
    <row r="277" spans="1:7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>
        <v>0</v>
      </c>
      <c r="G277" s="72">
        <v>0</v>
      </c>
    </row>
    <row r="278" spans="1:7" s="72" customFormat="1" x14ac:dyDescent="0.2">
      <c r="A278" s="38">
        <v>5314</v>
      </c>
      <c r="B278" s="39" t="s">
        <v>550</v>
      </c>
      <c r="C278" s="40" t="s">
        <v>551</v>
      </c>
      <c r="D278" s="5"/>
      <c r="E278" s="5">
        <v>0</v>
      </c>
      <c r="G278" s="72">
        <v>0</v>
      </c>
    </row>
    <row r="279" spans="1:7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7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>
        <v>0</v>
      </c>
      <c r="G280" s="72">
        <v>0</v>
      </c>
    </row>
    <row r="281" spans="1:7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7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>
        <v>0</v>
      </c>
      <c r="G282" s="72">
        <v>0</v>
      </c>
    </row>
    <row r="283" spans="1:7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>
        <v>0</v>
      </c>
      <c r="G283" s="72">
        <v>0</v>
      </c>
    </row>
    <row r="284" spans="1:7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7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>
        <v>0</v>
      </c>
      <c r="G285" s="72">
        <v>0</v>
      </c>
    </row>
    <row r="286" spans="1:7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>
        <v>0</v>
      </c>
      <c r="G286" s="72">
        <v>0</v>
      </c>
    </row>
    <row r="287" spans="1:7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7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7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>
        <v>0</v>
      </c>
      <c r="G289" s="72">
        <v>0</v>
      </c>
    </row>
    <row r="290" spans="1:7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>
        <v>0</v>
      </c>
      <c r="G290" s="72">
        <v>0</v>
      </c>
    </row>
    <row r="291" spans="1:7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>
        <v>0</v>
      </c>
      <c r="G291" s="72">
        <v>0</v>
      </c>
    </row>
    <row r="292" spans="1:7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>
        <v>0</v>
      </c>
      <c r="G292" s="72">
        <v>0</v>
      </c>
    </row>
    <row r="293" spans="1:7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7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>
        <v>0</v>
      </c>
      <c r="G294" s="72">
        <v>0</v>
      </c>
    </row>
    <row r="295" spans="1:7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>
        <v>0</v>
      </c>
      <c r="G295" s="72">
        <v>0</v>
      </c>
    </row>
    <row r="296" spans="1:7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>
        <v>0</v>
      </c>
      <c r="G296" s="72">
        <v>0</v>
      </c>
    </row>
    <row r="297" spans="1:7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7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>
        <v>0</v>
      </c>
      <c r="G298" s="72">
        <v>0</v>
      </c>
    </row>
    <row r="299" spans="1:7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7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>
        <v>0</v>
      </c>
      <c r="G300" s="72">
        <v>0</v>
      </c>
    </row>
    <row r="301" spans="1:7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>
        <v>0</v>
      </c>
      <c r="G301" s="72">
        <v>0</v>
      </c>
    </row>
    <row r="302" spans="1:7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>
        <v>0</v>
      </c>
      <c r="G302" s="72">
        <v>0</v>
      </c>
    </row>
    <row r="303" spans="1:7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>
        <v>0</v>
      </c>
      <c r="G303" s="72">
        <v>0</v>
      </c>
    </row>
    <row r="304" spans="1:7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>
        <v>0</v>
      </c>
      <c r="G304" s="72">
        <v>0</v>
      </c>
    </row>
    <row r="305" spans="1:7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>
        <v>0</v>
      </c>
      <c r="G305" s="72">
        <v>0</v>
      </c>
    </row>
    <row r="306" spans="1:7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7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>
        <v>0</v>
      </c>
      <c r="G307" s="72">
        <v>0</v>
      </c>
    </row>
    <row r="308" spans="1:7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>
        <v>0</v>
      </c>
      <c r="G308" s="72">
        <v>0</v>
      </c>
    </row>
    <row r="309" spans="1:7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>
        <v>0</v>
      </c>
      <c r="G309" s="72">
        <v>0</v>
      </c>
    </row>
    <row r="310" spans="1:7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>
        <v>0</v>
      </c>
      <c r="G310" s="72">
        <v>0</v>
      </c>
    </row>
    <row r="311" spans="1:7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7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>
        <v>0</v>
      </c>
      <c r="G312" s="72">
        <v>0</v>
      </c>
    </row>
    <row r="313" spans="1:7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>
        <v>0</v>
      </c>
      <c r="G313" s="72">
        <v>0</v>
      </c>
    </row>
    <row r="314" spans="1:7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>
        <v>0</v>
      </c>
      <c r="G314" s="72">
        <v>0</v>
      </c>
    </row>
    <row r="315" spans="1:7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>
        <v>0</v>
      </c>
      <c r="G315" s="72">
        <v>0</v>
      </c>
    </row>
    <row r="316" spans="1:7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>
        <v>0</v>
      </c>
      <c r="G316" s="72">
        <v>0</v>
      </c>
    </row>
    <row r="317" spans="1:7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>
        <v>0</v>
      </c>
      <c r="G317" s="72">
        <v>0</v>
      </c>
    </row>
    <row r="318" spans="1:7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>
        <v>0</v>
      </c>
      <c r="G318" s="72">
        <v>0</v>
      </c>
    </row>
    <row r="319" spans="1:7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7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7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>
        <v>0</v>
      </c>
      <c r="G321" s="67">
        <v>0</v>
      </c>
    </row>
    <row r="322" spans="1:7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>
        <v>0</v>
      </c>
      <c r="G322" s="67">
        <v>0</v>
      </c>
    </row>
    <row r="323" spans="1:7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>
        <v>0</v>
      </c>
      <c r="G323" s="67">
        <v>0</v>
      </c>
    </row>
    <row r="324" spans="1:7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>
        <v>0</v>
      </c>
      <c r="G324" s="67">
        <v>0</v>
      </c>
    </row>
    <row r="325" spans="1:7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7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>
        <v>0</v>
      </c>
      <c r="G326" s="67">
        <v>0</v>
      </c>
    </row>
    <row r="327" spans="1:7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>
        <v>0</v>
      </c>
      <c r="G327" s="67">
        <v>0</v>
      </c>
    </row>
    <row r="328" spans="1:7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>
        <v>0</v>
      </c>
      <c r="G328" s="67">
        <v>0</v>
      </c>
    </row>
    <row r="329" spans="1:7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>
        <v>0</v>
      </c>
      <c r="G329" s="67">
        <v>0</v>
      </c>
    </row>
    <row r="330" spans="1:7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>
        <v>0</v>
      </c>
      <c r="G330" s="67">
        <v>0</v>
      </c>
    </row>
    <row r="331" spans="1:7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>
        <v>0</v>
      </c>
      <c r="G331" s="67">
        <v>0</v>
      </c>
    </row>
    <row r="332" spans="1:7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>
        <v>0</v>
      </c>
      <c r="G332" s="67">
        <v>0</v>
      </c>
    </row>
    <row r="333" spans="1:7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>
        <v>0</v>
      </c>
      <c r="G333" s="67">
        <v>0</v>
      </c>
    </row>
    <row r="334" spans="1:7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7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  <c r="F335" s="75">
        <v>0</v>
      </c>
      <c r="G335" s="75">
        <v>0</v>
      </c>
    </row>
    <row r="336" spans="1:7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  <c r="F336" s="75">
        <v>0</v>
      </c>
      <c r="G336" s="75">
        <v>0</v>
      </c>
    </row>
    <row r="337" spans="1:7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  <c r="F337" s="75">
        <v>0</v>
      </c>
      <c r="G337" s="75">
        <v>0</v>
      </c>
    </row>
    <row r="338" spans="1:7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7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  <c r="F339" s="75">
        <v>0</v>
      </c>
      <c r="G339" s="75">
        <v>0</v>
      </c>
    </row>
    <row r="340" spans="1:7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  <c r="F340" s="75">
        <v>0</v>
      </c>
      <c r="G340" s="75">
        <v>0</v>
      </c>
    </row>
    <row r="341" spans="1:7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  <c r="F341" s="75">
        <v>0</v>
      </c>
      <c r="G341" s="75">
        <v>0</v>
      </c>
    </row>
    <row r="342" spans="1:7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  <c r="F342" s="75">
        <v>0</v>
      </c>
      <c r="G342" s="75">
        <v>0</v>
      </c>
    </row>
    <row r="343" spans="1:7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  <c r="F343" s="75">
        <v>0</v>
      </c>
      <c r="G343" s="75">
        <v>0</v>
      </c>
    </row>
    <row r="344" spans="1:7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  <c r="F344" s="75">
        <v>0</v>
      </c>
      <c r="G344" s="75">
        <v>0</v>
      </c>
    </row>
    <row r="345" spans="1:7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  <c r="F345" s="75">
        <v>0</v>
      </c>
      <c r="G345" s="75">
        <v>0</v>
      </c>
    </row>
    <row r="346" spans="1:7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  <c r="F346" s="75">
        <v>0</v>
      </c>
      <c r="G346" s="75">
        <v>0</v>
      </c>
    </row>
    <row r="347" spans="1:7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7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  <c r="F348" s="75">
        <v>0</v>
      </c>
      <c r="G348" s="75">
        <v>0</v>
      </c>
    </row>
    <row r="349" spans="1:7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  <c r="F349" s="75">
        <v>0</v>
      </c>
      <c r="G349" s="75">
        <v>0</v>
      </c>
    </row>
    <row r="350" spans="1:7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  <c r="F350" s="75">
        <v>0</v>
      </c>
      <c r="G350" s="75">
        <v>0</v>
      </c>
    </row>
    <row r="351" spans="1:7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  <c r="F351" s="75">
        <v>0</v>
      </c>
      <c r="G351" s="75">
        <v>0</v>
      </c>
    </row>
    <row r="352" spans="1:7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7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  <c r="F353" s="77">
        <v>0</v>
      </c>
      <c r="G353" s="77">
        <v>0</v>
      </c>
    </row>
    <row r="354" spans="1:7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  <c r="F354" s="77">
        <v>0</v>
      </c>
      <c r="G354" s="77">
        <v>0</v>
      </c>
    </row>
    <row r="355" spans="1:7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  <c r="F355" s="77">
        <v>0</v>
      </c>
      <c r="G355" s="77">
        <v>0</v>
      </c>
    </row>
    <row r="356" spans="1:7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  <c r="F356" s="77">
        <v>0</v>
      </c>
      <c r="G356" s="77">
        <v>0</v>
      </c>
    </row>
    <row r="357" spans="1:7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7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  <c r="F358" s="77">
        <v>0</v>
      </c>
      <c r="G358" s="77">
        <v>0</v>
      </c>
    </row>
    <row r="359" spans="1:7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  <c r="F359" s="77">
        <v>0</v>
      </c>
      <c r="G359" s="77">
        <v>0</v>
      </c>
    </row>
    <row r="360" spans="1:7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  <c r="F360" s="77">
        <v>0</v>
      </c>
      <c r="G360" s="77">
        <v>0</v>
      </c>
    </row>
    <row r="361" spans="1:7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  <c r="F361" s="77">
        <v>0</v>
      </c>
      <c r="G361" s="77">
        <v>0</v>
      </c>
    </row>
    <row r="362" spans="1:7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  <c r="F362" s="77">
        <v>0</v>
      </c>
      <c r="G362" s="77">
        <v>0</v>
      </c>
    </row>
    <row r="363" spans="1:7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  <c r="F363" s="77">
        <v>0</v>
      </c>
      <c r="G363" s="77">
        <v>0</v>
      </c>
    </row>
    <row r="364" spans="1:7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  <c r="F364" s="77">
        <v>0</v>
      </c>
      <c r="G364" s="77">
        <v>0</v>
      </c>
    </row>
    <row r="365" spans="1:7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  <c r="F365" s="77">
        <v>0</v>
      </c>
      <c r="G365" s="77">
        <v>0</v>
      </c>
    </row>
    <row r="366" spans="1:7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  <c r="F366" s="72">
        <v>0</v>
      </c>
      <c r="G366" s="72">
        <v>0</v>
      </c>
    </row>
    <row r="367" spans="1:7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7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  <c r="F368" s="72">
        <v>0</v>
      </c>
      <c r="G368" s="72">
        <v>0</v>
      </c>
    </row>
    <row r="369" spans="1:7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  <c r="F369" s="72">
        <v>0</v>
      </c>
      <c r="G369" s="72">
        <v>0</v>
      </c>
    </row>
    <row r="370" spans="1:7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  <c r="F370" s="78">
        <v>0</v>
      </c>
      <c r="G370" s="78">
        <v>0</v>
      </c>
    </row>
    <row r="371" spans="1:7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7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7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  <c r="F373" s="77">
        <v>0</v>
      </c>
      <c r="G373" s="77">
        <v>0</v>
      </c>
    </row>
    <row r="374" spans="1:7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7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  <c r="F375" s="77">
        <v>0</v>
      </c>
      <c r="G375" s="77">
        <v>0</v>
      </c>
    </row>
    <row r="376" spans="1:7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  <c r="F376" s="77">
        <v>0</v>
      </c>
      <c r="G376" s="77">
        <v>0</v>
      </c>
    </row>
    <row r="377" spans="1:7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  <c r="F377" s="77">
        <v>0</v>
      </c>
      <c r="G377" s="77">
        <v>0</v>
      </c>
    </row>
    <row r="378" spans="1:7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  <c r="F378" s="77">
        <v>0</v>
      </c>
      <c r="G378" s="77">
        <v>0</v>
      </c>
    </row>
    <row r="379" spans="1:7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  <c r="F379" s="77">
        <v>0</v>
      </c>
      <c r="G379" s="77">
        <v>0</v>
      </c>
    </row>
    <row r="380" spans="1:7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  <c r="F380" s="77">
        <v>0</v>
      </c>
      <c r="G380" s="77">
        <v>0</v>
      </c>
    </row>
    <row r="381" spans="1:7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  <c r="F381" s="77">
        <v>0</v>
      </c>
      <c r="G381" s="77">
        <v>0</v>
      </c>
    </row>
    <row r="382" spans="1:7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  <c r="F382" s="77">
        <v>0</v>
      </c>
      <c r="G382" s="77">
        <v>0</v>
      </c>
    </row>
    <row r="383" spans="1:7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  <c r="F383" s="80">
        <v>0</v>
      </c>
      <c r="G383" s="80">
        <v>0</v>
      </c>
    </row>
    <row r="384" spans="1:7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  <c r="F384" s="80">
        <v>0</v>
      </c>
      <c r="G384" s="80">
        <v>0</v>
      </c>
    </row>
    <row r="385" spans="1:7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7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  <c r="F386" s="72">
        <v>0</v>
      </c>
      <c r="G386" s="72">
        <v>0</v>
      </c>
    </row>
    <row r="387" spans="1:7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  <c r="F387" s="72">
        <v>0</v>
      </c>
      <c r="G387" s="72">
        <v>0</v>
      </c>
    </row>
    <row r="388" spans="1:7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  <c r="F388" s="72">
        <v>0</v>
      </c>
      <c r="G388" s="72">
        <v>0</v>
      </c>
    </row>
    <row r="389" spans="1:7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  <c r="F389" s="72">
        <v>0</v>
      </c>
      <c r="G389" s="72">
        <v>0</v>
      </c>
    </row>
    <row r="390" spans="1:7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  <c r="F390" s="72">
        <v>0</v>
      </c>
      <c r="G390" s="72">
        <v>0</v>
      </c>
    </row>
    <row r="391" spans="1:7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  <c r="F391" s="72">
        <v>0</v>
      </c>
      <c r="G391" s="72">
        <v>0</v>
      </c>
    </row>
    <row r="392" spans="1:7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  <c r="F392" s="72">
        <v>0</v>
      </c>
      <c r="G392" s="72">
        <v>0</v>
      </c>
    </row>
    <row r="393" spans="1:7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  <c r="F393" s="72">
        <v>0</v>
      </c>
      <c r="G393" s="72">
        <v>0</v>
      </c>
    </row>
    <row r="394" spans="1:7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  <c r="F394" s="72">
        <v>0</v>
      </c>
      <c r="G394" s="72">
        <v>0</v>
      </c>
    </row>
    <row r="395" spans="1:7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7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  <c r="F396" s="72">
        <v>0</v>
      </c>
      <c r="G396" s="72">
        <v>0</v>
      </c>
    </row>
    <row r="397" spans="1:7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  <c r="F397" s="72">
        <v>0</v>
      </c>
      <c r="G397" s="72">
        <v>0</v>
      </c>
    </row>
    <row r="398" spans="1:7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  <c r="F398" s="72">
        <v>0</v>
      </c>
      <c r="G398" s="72">
        <v>0</v>
      </c>
    </row>
    <row r="399" spans="1:7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  <c r="F399" s="72">
        <v>0</v>
      </c>
      <c r="G399" s="72">
        <v>0</v>
      </c>
    </row>
    <row r="400" spans="1:7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  <c r="F400" s="72">
        <v>0</v>
      </c>
      <c r="G400" s="72">
        <v>0</v>
      </c>
    </row>
    <row r="401" spans="1:7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  <c r="F401" s="72">
        <v>0</v>
      </c>
      <c r="G401" s="72">
        <v>0</v>
      </c>
    </row>
    <row r="402" spans="1:7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  <c r="F402" s="72">
        <v>0</v>
      </c>
      <c r="G402" s="72">
        <v>0</v>
      </c>
    </row>
    <row r="403" spans="1:7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  <c r="F403" s="72">
        <v>0</v>
      </c>
      <c r="G403" s="72">
        <v>0</v>
      </c>
    </row>
    <row r="404" spans="1:7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  <c r="F404" s="72">
        <v>0</v>
      </c>
      <c r="G404" s="72">
        <v>0</v>
      </c>
    </row>
    <row r="405" spans="1:7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7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  <c r="F406" s="72">
        <v>0</v>
      </c>
      <c r="G406" s="72">
        <v>0</v>
      </c>
    </row>
    <row r="407" spans="1:7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  <c r="F407" s="72">
        <v>0</v>
      </c>
      <c r="G407" s="72">
        <v>0</v>
      </c>
    </row>
    <row r="408" spans="1:7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  <c r="F408" s="72">
        <v>0</v>
      </c>
      <c r="G408" s="72">
        <v>0</v>
      </c>
    </row>
    <row r="409" spans="1:7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  <c r="F409" s="72">
        <v>0</v>
      </c>
      <c r="G409" s="72">
        <v>0</v>
      </c>
    </row>
    <row r="410" spans="1:7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7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  <c r="F411" s="72">
        <v>0</v>
      </c>
      <c r="G411" s="72">
        <v>0</v>
      </c>
    </row>
    <row r="412" spans="1:7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  <c r="F412" s="72">
        <v>0</v>
      </c>
      <c r="G412" s="72">
        <v>0</v>
      </c>
    </row>
    <row r="413" spans="1:7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  <c r="F413" s="72">
        <v>0</v>
      </c>
      <c r="G413" s="72">
        <v>0</v>
      </c>
    </row>
    <row r="414" spans="1:7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  <c r="F414" s="72">
        <v>0</v>
      </c>
      <c r="G414" s="72">
        <v>0</v>
      </c>
    </row>
    <row r="415" spans="1:7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7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  <c r="F416" s="72">
        <v>0</v>
      </c>
      <c r="G416" s="72">
        <v>0</v>
      </c>
    </row>
    <row r="417" spans="1:7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  <c r="F417" s="72">
        <v>0</v>
      </c>
      <c r="G417" s="72">
        <v>0</v>
      </c>
    </row>
    <row r="418" spans="1:7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  <c r="F418" s="72">
        <v>0</v>
      </c>
      <c r="G418" s="72">
        <v>0</v>
      </c>
    </row>
    <row r="419" spans="1:7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  <c r="F419" s="72">
        <v>0</v>
      </c>
      <c r="G419" s="72">
        <v>0</v>
      </c>
    </row>
    <row r="420" spans="1:7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  <c r="F420" s="72">
        <v>0</v>
      </c>
      <c r="G420" s="72">
        <v>0</v>
      </c>
    </row>
    <row r="421" spans="1:7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  <c r="F421" s="72">
        <v>0</v>
      </c>
      <c r="G421" s="72">
        <v>0</v>
      </c>
    </row>
    <row r="422" spans="1:7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  <c r="F422" s="72">
        <v>0</v>
      </c>
      <c r="G422" s="72">
        <v>0</v>
      </c>
    </row>
    <row r="423" spans="1:7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  <c r="F423" s="72">
        <v>0</v>
      </c>
      <c r="G423" s="72">
        <v>0</v>
      </c>
    </row>
    <row r="424" spans="1:7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7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  <c r="F425" s="72">
        <v>0</v>
      </c>
      <c r="G425" s="72">
        <v>0</v>
      </c>
    </row>
    <row r="426" spans="1:7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  <c r="F426" s="72">
        <v>0</v>
      </c>
      <c r="G426" s="72">
        <v>0</v>
      </c>
    </row>
    <row r="427" spans="1:7" ht="15" customHeight="1" x14ac:dyDescent="0.2"/>
    <row r="428" spans="1:7" ht="15" customHeight="1" x14ac:dyDescent="0.2"/>
    <row r="429" spans="1:7" ht="15" customHeight="1" x14ac:dyDescent="0.2"/>
    <row r="430" spans="1:7" ht="15" customHeight="1" x14ac:dyDescent="0.2"/>
    <row r="431" spans="1:7" ht="15" customHeight="1" x14ac:dyDescent="0.2"/>
    <row r="432" spans="1:7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  <c r="G9" s="74">
        <v>0</v>
      </c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  <c r="G10" s="74">
        <v>0</v>
      </c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  <c r="G12" s="74">
        <v>0</v>
      </c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  <c r="G13" s="74">
        <v>0</v>
      </c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  <c r="G15" s="67">
        <v>0</v>
      </c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  <c r="G16" s="67">
        <v>0</v>
      </c>
    </row>
    <row r="17" spans="1:7" x14ac:dyDescent="0.2">
      <c r="A17" s="38">
        <v>6323</v>
      </c>
      <c r="B17" s="39" t="s">
        <v>34</v>
      </c>
      <c r="C17" s="37" t="s">
        <v>35</v>
      </c>
      <c r="D17" s="5"/>
      <c r="E17" s="5">
        <v>0</v>
      </c>
      <c r="F17" s="72"/>
      <c r="G17" s="67">
        <v>0</v>
      </c>
    </row>
    <row r="18" spans="1:7" x14ac:dyDescent="0.2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  <c r="G18" s="67">
        <v>0</v>
      </c>
    </row>
    <row r="19" spans="1:7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7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7" x14ac:dyDescent="0.2">
      <c r="A21" s="38" t="s">
        <v>42</v>
      </c>
      <c r="B21" s="39" t="s">
        <v>43</v>
      </c>
      <c r="C21" s="40" t="s">
        <v>42</v>
      </c>
      <c r="D21" s="5"/>
      <c r="E21" s="5">
        <v>0</v>
      </c>
      <c r="F21" s="72"/>
      <c r="G21" s="67">
        <v>0</v>
      </c>
    </row>
    <row r="22" spans="1:7" x14ac:dyDescent="0.2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  <c r="G22" s="67">
        <v>0</v>
      </c>
    </row>
    <row r="23" spans="1:7" ht="24" x14ac:dyDescent="0.2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  <c r="G23" s="67">
        <v>0</v>
      </c>
    </row>
    <row r="24" spans="1:7" ht="24" x14ac:dyDescent="0.2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  <c r="G24" s="67">
        <v>0</v>
      </c>
    </row>
    <row r="25" spans="1:7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7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  <c r="G26" s="75">
        <v>0</v>
      </c>
    </row>
    <row r="27" spans="1:7" s="75" customFormat="1" x14ac:dyDescent="0.2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  <c r="G27" s="75">
        <v>0</v>
      </c>
    </row>
    <row r="28" spans="1:7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>
        <v>0</v>
      </c>
      <c r="F28" s="72"/>
      <c r="G28" s="75">
        <v>0</v>
      </c>
    </row>
    <row r="29" spans="1:7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>
        <v>0</v>
      </c>
      <c r="F29" s="72"/>
      <c r="G29" s="75">
        <v>0</v>
      </c>
    </row>
    <row r="30" spans="1:7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7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0</v>
      </c>
      <c r="G31" s="72">
        <v>0</v>
      </c>
    </row>
    <row r="32" spans="1:7" s="72" customFormat="1" x14ac:dyDescent="0.2">
      <c r="A32" s="44">
        <v>6392</v>
      </c>
      <c r="B32" s="45" t="s">
        <v>64</v>
      </c>
      <c r="C32" s="43" t="s">
        <v>65</v>
      </c>
      <c r="D32" s="6"/>
      <c r="E32" s="6">
        <v>0</v>
      </c>
      <c r="G32" s="72">
        <v>0</v>
      </c>
    </row>
    <row r="33" spans="1:7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0</v>
      </c>
      <c r="G33" s="72">
        <v>0</v>
      </c>
    </row>
    <row r="34" spans="1:7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>
        <v>0</v>
      </c>
      <c r="G34" s="72">
        <v>0</v>
      </c>
    </row>
    <row r="35" spans="1:7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7" x14ac:dyDescent="0.2">
      <c r="A36" s="48">
        <v>6711</v>
      </c>
      <c r="B36" s="39" t="s">
        <v>72</v>
      </c>
      <c r="C36" s="47" t="s">
        <v>73</v>
      </c>
      <c r="D36" s="7"/>
      <c r="E36" s="7">
        <v>0</v>
      </c>
      <c r="F36" s="72"/>
      <c r="G36" s="67">
        <v>0</v>
      </c>
    </row>
    <row r="37" spans="1:7" ht="24" x14ac:dyDescent="0.2">
      <c r="A37" s="48">
        <v>6712</v>
      </c>
      <c r="B37" s="49" t="s">
        <v>74</v>
      </c>
      <c r="C37" s="47" t="s">
        <v>75</v>
      </c>
      <c r="D37" s="7"/>
      <c r="E37" s="7">
        <v>0</v>
      </c>
      <c r="F37" s="72"/>
      <c r="G37" s="67">
        <v>0</v>
      </c>
    </row>
    <row r="38" spans="1:7" ht="24" x14ac:dyDescent="0.2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  <c r="G38" s="67">
        <v>0</v>
      </c>
    </row>
    <row r="39" spans="1:7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v>0</v>
      </c>
      <c r="F39" s="72"/>
      <c r="G39" s="73">
        <v>0</v>
      </c>
    </row>
    <row r="40" spans="1:7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7" x14ac:dyDescent="0.2">
      <c r="A41" s="48">
        <v>8413</v>
      </c>
      <c r="B41" s="50" t="s">
        <v>82</v>
      </c>
      <c r="C41" s="47" t="s">
        <v>83</v>
      </c>
      <c r="D41" s="7"/>
      <c r="E41" s="7">
        <v>0</v>
      </c>
      <c r="F41" s="72"/>
      <c r="G41" s="67">
        <v>0</v>
      </c>
    </row>
    <row r="42" spans="1:7" x14ac:dyDescent="0.2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  <c r="G42" s="67">
        <v>0</v>
      </c>
    </row>
    <row r="43" spans="1:7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7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7" ht="12.75" customHeight="1" x14ac:dyDescent="0.2">
      <c r="A45" s="48">
        <v>31</v>
      </c>
      <c r="B45" s="50" t="s">
        <v>88</v>
      </c>
      <c r="C45" s="47" t="s">
        <v>89</v>
      </c>
      <c r="D45" s="4">
        <f>D46+D51+D52</f>
        <v>0</v>
      </c>
      <c r="E45" s="4">
        <f>E46+E51+E52</f>
        <v>0</v>
      </c>
    </row>
    <row r="46" spans="1:7" ht="12.75" customHeight="1" x14ac:dyDescent="0.2">
      <c r="A46" s="48">
        <v>311</v>
      </c>
      <c r="B46" s="50" t="s">
        <v>90</v>
      </c>
      <c r="C46" s="47" t="s">
        <v>91</v>
      </c>
      <c r="D46" s="4">
        <f>SUM(D47:D50)</f>
        <v>0</v>
      </c>
      <c r="E46" s="4">
        <f>SUM(E47:E50)</f>
        <v>0</v>
      </c>
    </row>
    <row r="47" spans="1:7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0</v>
      </c>
      <c r="G47" s="67">
        <v>0</v>
      </c>
    </row>
    <row r="48" spans="1:7" ht="12.75" customHeight="1" x14ac:dyDescent="0.2">
      <c r="A48" s="48">
        <v>3112</v>
      </c>
      <c r="B48" s="50" t="s">
        <v>94</v>
      </c>
      <c r="C48" s="47" t="s">
        <v>95</v>
      </c>
      <c r="D48" s="7"/>
      <c r="E48" s="7">
        <v>0</v>
      </c>
      <c r="G48" s="67">
        <v>0</v>
      </c>
    </row>
    <row r="49" spans="1:7" ht="12.75" customHeight="1" x14ac:dyDescent="0.2">
      <c r="A49" s="48">
        <v>3113</v>
      </c>
      <c r="B49" s="39" t="s">
        <v>96</v>
      </c>
      <c r="C49" s="47" t="s">
        <v>97</v>
      </c>
      <c r="D49" s="7"/>
      <c r="E49" s="7">
        <v>0</v>
      </c>
      <c r="G49" s="67">
        <v>0</v>
      </c>
    </row>
    <row r="50" spans="1:7" ht="12.75" customHeight="1" x14ac:dyDescent="0.2">
      <c r="A50" s="48">
        <v>3114</v>
      </c>
      <c r="B50" s="39" t="s">
        <v>98</v>
      </c>
      <c r="C50" s="47" t="s">
        <v>99</v>
      </c>
      <c r="D50" s="7"/>
      <c r="E50" s="7">
        <v>0</v>
      </c>
      <c r="G50" s="67">
        <v>0</v>
      </c>
    </row>
    <row r="51" spans="1:7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0</v>
      </c>
      <c r="G51" s="67">
        <v>0</v>
      </c>
    </row>
    <row r="52" spans="1:7" ht="12.75" customHeight="1" x14ac:dyDescent="0.2">
      <c r="A52" s="48">
        <v>313</v>
      </c>
      <c r="B52" s="39" t="s">
        <v>102</v>
      </c>
      <c r="C52" s="47" t="s">
        <v>103</v>
      </c>
      <c r="D52" s="4">
        <f>SUM(D53:D55)</f>
        <v>0</v>
      </c>
      <c r="E52" s="4">
        <f>SUM(E53:E55)</f>
        <v>0</v>
      </c>
    </row>
    <row r="53" spans="1:7" ht="12.75" customHeight="1" x14ac:dyDescent="0.2">
      <c r="A53" s="48">
        <v>3131</v>
      </c>
      <c r="B53" s="39" t="s">
        <v>104</v>
      </c>
      <c r="C53" s="47" t="s">
        <v>105</v>
      </c>
      <c r="D53" s="7"/>
      <c r="E53" s="7">
        <v>0</v>
      </c>
      <c r="G53" s="67">
        <v>0</v>
      </c>
    </row>
    <row r="54" spans="1:7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0</v>
      </c>
      <c r="G54" s="67">
        <v>0</v>
      </c>
    </row>
    <row r="55" spans="1:7" ht="12.75" customHeight="1" x14ac:dyDescent="0.2">
      <c r="A55" s="48">
        <v>3133</v>
      </c>
      <c r="B55" s="50" t="s">
        <v>108</v>
      </c>
      <c r="C55" s="47" t="s">
        <v>109</v>
      </c>
      <c r="D55" s="7"/>
      <c r="E55" s="7">
        <v>0</v>
      </c>
      <c r="G55" s="67">
        <v>0</v>
      </c>
    </row>
    <row r="56" spans="1:7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7" ht="12.75" customHeight="1" x14ac:dyDescent="0.2">
      <c r="A57" s="48">
        <v>321</v>
      </c>
      <c r="B57" s="50" t="s">
        <v>112</v>
      </c>
      <c r="C57" s="47" t="s">
        <v>113</v>
      </c>
      <c r="D57" s="4">
        <f>SUM(D58:D61)</f>
        <v>0</v>
      </c>
      <c r="E57" s="4">
        <f>SUM(E58:E61)</f>
        <v>0</v>
      </c>
    </row>
    <row r="58" spans="1:7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0</v>
      </c>
      <c r="G58" s="67">
        <v>0</v>
      </c>
    </row>
    <row r="59" spans="1:7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0</v>
      </c>
      <c r="G59" s="67">
        <v>0</v>
      </c>
    </row>
    <row r="60" spans="1:7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0</v>
      </c>
      <c r="G60" s="67">
        <v>0</v>
      </c>
    </row>
    <row r="61" spans="1:7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0</v>
      </c>
      <c r="G61" s="67">
        <v>0</v>
      </c>
    </row>
    <row r="62" spans="1:7" ht="12.75" customHeight="1" x14ac:dyDescent="0.2">
      <c r="A62" s="48">
        <v>322</v>
      </c>
      <c r="B62" s="50" t="s">
        <v>122</v>
      </c>
      <c r="C62" s="47" t="s">
        <v>123</v>
      </c>
      <c r="D62" s="4">
        <f>SUM(D63:D69)</f>
        <v>0</v>
      </c>
      <c r="E62" s="4">
        <v>0</v>
      </c>
      <c r="G62" s="67">
        <v>0</v>
      </c>
    </row>
    <row r="63" spans="1:7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0</v>
      </c>
      <c r="G63" s="67">
        <v>0</v>
      </c>
    </row>
    <row r="64" spans="1:7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0</v>
      </c>
      <c r="G64" s="67">
        <v>0</v>
      </c>
    </row>
    <row r="65" spans="1:7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0</v>
      </c>
      <c r="G65" s="67">
        <v>0</v>
      </c>
    </row>
    <row r="66" spans="1:7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0</v>
      </c>
      <c r="G66" s="67">
        <v>0</v>
      </c>
    </row>
    <row r="67" spans="1:7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0</v>
      </c>
      <c r="G67" s="67">
        <v>0</v>
      </c>
    </row>
    <row r="68" spans="1:7" ht="12.75" customHeight="1" x14ac:dyDescent="0.2">
      <c r="A68" s="48">
        <v>3226</v>
      </c>
      <c r="B68" s="39" t="s">
        <v>134</v>
      </c>
      <c r="C68" s="47" t="s">
        <v>135</v>
      </c>
      <c r="D68" s="7"/>
      <c r="E68" s="7">
        <v>0</v>
      </c>
      <c r="G68" s="67">
        <v>0</v>
      </c>
    </row>
    <row r="69" spans="1:7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7" ht="12.75" customHeight="1" x14ac:dyDescent="0.2">
      <c r="A70" s="48">
        <v>323</v>
      </c>
      <c r="B70" s="39" t="s">
        <v>138</v>
      </c>
      <c r="C70" s="47" t="s">
        <v>139</v>
      </c>
      <c r="D70" s="4">
        <f>SUM(D71:D79)</f>
        <v>0</v>
      </c>
      <c r="E70" s="4">
        <f>SUM(E71:E79)</f>
        <v>0</v>
      </c>
    </row>
    <row r="71" spans="1:7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0</v>
      </c>
      <c r="G71" s="67">
        <v>0</v>
      </c>
    </row>
    <row r="72" spans="1:7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v>0</v>
      </c>
      <c r="G72" s="67">
        <v>0</v>
      </c>
    </row>
    <row r="73" spans="1:7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0</v>
      </c>
      <c r="G73" s="67">
        <v>0</v>
      </c>
    </row>
    <row r="74" spans="1:7" ht="12.75" customHeight="1" x14ac:dyDescent="0.2">
      <c r="A74" s="48">
        <v>3234</v>
      </c>
      <c r="B74" s="39" t="s">
        <v>146</v>
      </c>
      <c r="C74" s="47" t="s">
        <v>147</v>
      </c>
      <c r="D74" s="7"/>
      <c r="E74" s="7">
        <v>0</v>
      </c>
      <c r="G74" s="67">
        <v>0</v>
      </c>
    </row>
    <row r="75" spans="1:7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0</v>
      </c>
      <c r="G75" s="67">
        <v>0</v>
      </c>
    </row>
    <row r="76" spans="1:7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0</v>
      </c>
      <c r="G76" s="67">
        <v>0</v>
      </c>
    </row>
    <row r="77" spans="1:7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0</v>
      </c>
      <c r="G77" s="67">
        <v>0</v>
      </c>
    </row>
    <row r="78" spans="1:7" ht="12.75" customHeight="1" x14ac:dyDescent="0.2">
      <c r="A78" s="48">
        <v>3238</v>
      </c>
      <c r="B78" s="50" t="s">
        <v>154</v>
      </c>
      <c r="C78" s="47" t="s">
        <v>155</v>
      </c>
      <c r="D78" s="7"/>
      <c r="E78" s="7">
        <v>0</v>
      </c>
      <c r="G78" s="67">
        <v>0</v>
      </c>
    </row>
    <row r="79" spans="1:7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0</v>
      </c>
      <c r="G79" s="67">
        <v>0</v>
      </c>
    </row>
    <row r="80" spans="1:7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0</v>
      </c>
      <c r="G80" s="67">
        <v>0</v>
      </c>
    </row>
    <row r="81" spans="1:7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7" x14ac:dyDescent="0.2">
      <c r="A82" s="38" t="s">
        <v>162</v>
      </c>
      <c r="B82" s="39" t="s">
        <v>163</v>
      </c>
      <c r="C82" s="40" t="s">
        <v>162</v>
      </c>
      <c r="D82" s="5"/>
      <c r="E82" s="5">
        <v>0</v>
      </c>
      <c r="G82" s="67">
        <v>0</v>
      </c>
    </row>
    <row r="83" spans="1:7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>
        <v>0</v>
      </c>
      <c r="G83" s="67">
        <v>0</v>
      </c>
    </row>
    <row r="84" spans="1:7" x14ac:dyDescent="0.2">
      <c r="A84" s="38" t="s">
        <v>166</v>
      </c>
      <c r="B84" s="39" t="s">
        <v>167</v>
      </c>
      <c r="C84" s="40" t="s">
        <v>166</v>
      </c>
      <c r="D84" s="5"/>
      <c r="E84" s="5">
        <v>0</v>
      </c>
      <c r="G84" s="67">
        <v>0</v>
      </c>
    </row>
    <row r="85" spans="1:7" x14ac:dyDescent="0.2">
      <c r="A85" s="38" t="s">
        <v>168</v>
      </c>
      <c r="B85" s="39" t="s">
        <v>169</v>
      </c>
      <c r="C85" s="40" t="s">
        <v>168</v>
      </c>
      <c r="D85" s="5"/>
      <c r="E85" s="5">
        <v>0</v>
      </c>
      <c r="G85" s="67">
        <v>0</v>
      </c>
    </row>
    <row r="86" spans="1:7" ht="12.75" customHeight="1" x14ac:dyDescent="0.2">
      <c r="A86" s="48">
        <v>329</v>
      </c>
      <c r="B86" s="50" t="s">
        <v>170</v>
      </c>
      <c r="C86" s="47" t="s">
        <v>171</v>
      </c>
      <c r="D86" s="4">
        <f>SUM(D87:D93)</f>
        <v>0</v>
      </c>
      <c r="E86" s="4">
        <f>SUM(E87:E93)</f>
        <v>0</v>
      </c>
    </row>
    <row r="87" spans="1:7" ht="12.75" customHeight="1" x14ac:dyDescent="0.2">
      <c r="A87" s="48">
        <v>3291</v>
      </c>
      <c r="B87" s="51" t="s">
        <v>172</v>
      </c>
      <c r="C87" s="47" t="s">
        <v>173</v>
      </c>
      <c r="D87" s="7"/>
      <c r="E87" s="7">
        <v>0</v>
      </c>
      <c r="G87" s="67">
        <v>0</v>
      </c>
    </row>
    <row r="88" spans="1:7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0</v>
      </c>
      <c r="G88" s="67">
        <v>0</v>
      </c>
    </row>
    <row r="89" spans="1:7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0</v>
      </c>
      <c r="G89" s="67">
        <v>0</v>
      </c>
    </row>
    <row r="90" spans="1:7" ht="12.75" customHeight="1" x14ac:dyDescent="0.2">
      <c r="A90" s="48">
        <v>3294</v>
      </c>
      <c r="B90" s="50" t="s">
        <v>178</v>
      </c>
      <c r="C90" s="47" t="s">
        <v>179</v>
      </c>
      <c r="D90" s="7"/>
      <c r="E90" s="7">
        <v>0</v>
      </c>
      <c r="G90" s="67">
        <v>0</v>
      </c>
    </row>
    <row r="91" spans="1:7" ht="12.75" customHeight="1" x14ac:dyDescent="0.2">
      <c r="A91" s="48">
        <v>3295</v>
      </c>
      <c r="B91" s="50" t="s">
        <v>180</v>
      </c>
      <c r="C91" s="47" t="s">
        <v>181</v>
      </c>
      <c r="D91" s="7"/>
      <c r="E91" s="7">
        <v>0</v>
      </c>
      <c r="G91" s="67">
        <v>0</v>
      </c>
    </row>
    <row r="92" spans="1:7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>
        <v>0</v>
      </c>
      <c r="G92" s="67">
        <v>0</v>
      </c>
    </row>
    <row r="93" spans="1:7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0</v>
      </c>
      <c r="G93" s="67">
        <v>0</v>
      </c>
    </row>
    <row r="94" spans="1:7" ht="12.75" customHeight="1" x14ac:dyDescent="0.2">
      <c r="A94" s="48">
        <v>34</v>
      </c>
      <c r="B94" s="51" t="s">
        <v>186</v>
      </c>
      <c r="C94" s="47" t="s">
        <v>187</v>
      </c>
      <c r="D94" s="4">
        <f>D95+D100+D108</f>
        <v>0</v>
      </c>
      <c r="E94" s="4">
        <f>E95+E100+E108</f>
        <v>0</v>
      </c>
    </row>
    <row r="95" spans="1:7" ht="12.75" customHeight="1" x14ac:dyDescent="0.2">
      <c r="A95" s="48">
        <v>341</v>
      </c>
      <c r="B95" s="50" t="s">
        <v>188</v>
      </c>
      <c r="C95" s="47" t="s">
        <v>189</v>
      </c>
      <c r="D95" s="4">
        <f>SUM(D96:D99)</f>
        <v>0</v>
      </c>
      <c r="E95" s="4">
        <f>SUM(E96:E99)</f>
        <v>0</v>
      </c>
    </row>
    <row r="96" spans="1:7" ht="12.75" customHeight="1" x14ac:dyDescent="0.2">
      <c r="A96" s="48">
        <v>3411</v>
      </c>
      <c r="B96" s="50" t="s">
        <v>190</v>
      </c>
      <c r="C96" s="47" t="s">
        <v>191</v>
      </c>
      <c r="D96" s="7"/>
      <c r="E96" s="7">
        <v>0</v>
      </c>
      <c r="G96" s="67">
        <v>0</v>
      </c>
    </row>
    <row r="97" spans="1:7" ht="12.75" customHeight="1" x14ac:dyDescent="0.2">
      <c r="A97" s="48">
        <v>3412</v>
      </c>
      <c r="B97" s="50" t="s">
        <v>192</v>
      </c>
      <c r="C97" s="47" t="s">
        <v>193</v>
      </c>
      <c r="D97" s="7"/>
      <c r="E97" s="7">
        <v>0</v>
      </c>
      <c r="G97" s="67">
        <v>0</v>
      </c>
    </row>
    <row r="98" spans="1:7" ht="12.75" customHeight="1" x14ac:dyDescent="0.2">
      <c r="A98" s="48">
        <v>3413</v>
      </c>
      <c r="B98" s="50" t="s">
        <v>194</v>
      </c>
      <c r="C98" s="47" t="s">
        <v>195</v>
      </c>
      <c r="D98" s="7"/>
      <c r="E98" s="7">
        <v>0</v>
      </c>
      <c r="G98" s="67">
        <v>0</v>
      </c>
    </row>
    <row r="99" spans="1:7" ht="12.75" customHeight="1" x14ac:dyDescent="0.2">
      <c r="A99" s="48">
        <v>3419</v>
      </c>
      <c r="B99" s="50" t="s">
        <v>196</v>
      </c>
      <c r="C99" s="47" t="s">
        <v>197</v>
      </c>
      <c r="D99" s="7"/>
      <c r="E99" s="7">
        <v>0</v>
      </c>
      <c r="G99" s="67">
        <v>0</v>
      </c>
    </row>
    <row r="100" spans="1:7" ht="12.75" customHeight="1" x14ac:dyDescent="0.2">
      <c r="A100" s="48">
        <v>342</v>
      </c>
      <c r="B100" s="50" t="s">
        <v>198</v>
      </c>
      <c r="C100" s="47" t="s">
        <v>199</v>
      </c>
      <c r="D100" s="4">
        <f>SUM(D101:D107)</f>
        <v>0</v>
      </c>
      <c r="E100" s="4">
        <f>SUM(E101:E107)</f>
        <v>0</v>
      </c>
    </row>
    <row r="101" spans="1:7" ht="24" x14ac:dyDescent="0.2">
      <c r="A101" s="48">
        <v>3421</v>
      </c>
      <c r="B101" s="50" t="s">
        <v>200</v>
      </c>
      <c r="C101" s="47" t="s">
        <v>201</v>
      </c>
      <c r="D101" s="7"/>
      <c r="E101" s="7">
        <v>0</v>
      </c>
      <c r="G101" s="67">
        <v>0</v>
      </c>
    </row>
    <row r="102" spans="1:7" ht="24" x14ac:dyDescent="0.2">
      <c r="A102" s="48">
        <v>3422</v>
      </c>
      <c r="B102" s="51" t="s">
        <v>202</v>
      </c>
      <c r="C102" s="47" t="s">
        <v>203</v>
      </c>
      <c r="D102" s="7"/>
      <c r="E102" s="7">
        <v>0</v>
      </c>
      <c r="G102" s="67">
        <v>0</v>
      </c>
    </row>
    <row r="103" spans="1:7" ht="24" x14ac:dyDescent="0.2">
      <c r="A103" s="48">
        <v>3423</v>
      </c>
      <c r="B103" s="51" t="s">
        <v>204</v>
      </c>
      <c r="C103" s="47" t="s">
        <v>205</v>
      </c>
      <c r="D103" s="7"/>
      <c r="E103" s="7">
        <v>0</v>
      </c>
      <c r="G103" s="67">
        <v>0</v>
      </c>
    </row>
    <row r="104" spans="1:7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>
        <v>0</v>
      </c>
      <c r="G104" s="67">
        <v>0</v>
      </c>
    </row>
    <row r="105" spans="1:7" x14ac:dyDescent="0.2">
      <c r="A105" s="48">
        <v>3426</v>
      </c>
      <c r="B105" s="50" t="s">
        <v>208</v>
      </c>
      <c r="C105" s="47" t="s">
        <v>209</v>
      </c>
      <c r="D105" s="7"/>
      <c r="E105" s="7">
        <v>0</v>
      </c>
      <c r="G105" s="67">
        <v>0</v>
      </c>
    </row>
    <row r="106" spans="1:7" ht="24" x14ac:dyDescent="0.2">
      <c r="A106" s="48">
        <v>3427</v>
      </c>
      <c r="B106" s="50" t="s">
        <v>210</v>
      </c>
      <c r="C106" s="47" t="s">
        <v>211</v>
      </c>
      <c r="D106" s="7"/>
      <c r="E106" s="7">
        <v>0</v>
      </c>
      <c r="G106" s="67">
        <v>0</v>
      </c>
    </row>
    <row r="107" spans="1:7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>
        <v>0</v>
      </c>
      <c r="G107" s="67">
        <v>0</v>
      </c>
    </row>
    <row r="108" spans="1:7" ht="12.75" customHeight="1" x14ac:dyDescent="0.2">
      <c r="A108" s="48">
        <v>343</v>
      </c>
      <c r="B108" s="39" t="s">
        <v>214</v>
      </c>
      <c r="C108" s="47" t="s">
        <v>215</v>
      </c>
      <c r="D108" s="4">
        <f>SUM(D109:D112)</f>
        <v>0</v>
      </c>
      <c r="E108" s="4">
        <f>SUM(E109:E112)</f>
        <v>0</v>
      </c>
    </row>
    <row r="109" spans="1:7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0</v>
      </c>
      <c r="G109" s="67">
        <v>0</v>
      </c>
    </row>
    <row r="110" spans="1:7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>
        <v>0</v>
      </c>
      <c r="G110" s="67">
        <v>0</v>
      </c>
    </row>
    <row r="111" spans="1:7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>
        <v>0</v>
      </c>
      <c r="G111" s="67">
        <v>0</v>
      </c>
    </row>
    <row r="112" spans="1:7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>
        <v>0</v>
      </c>
      <c r="G112" s="67">
        <v>0</v>
      </c>
    </row>
    <row r="113" spans="1:7" ht="12.75" customHeight="1" x14ac:dyDescent="0.2">
      <c r="A113" s="48">
        <v>35</v>
      </c>
      <c r="B113" s="39" t="s">
        <v>224</v>
      </c>
      <c r="C113" s="47" t="s">
        <v>225</v>
      </c>
      <c r="D113" s="4">
        <f>D114+D117+D121</f>
        <v>0</v>
      </c>
      <c r="E113" s="4">
        <f>E114+E117+E121</f>
        <v>0</v>
      </c>
    </row>
    <row r="114" spans="1:7" ht="24" x14ac:dyDescent="0.2">
      <c r="A114" s="48">
        <v>351</v>
      </c>
      <c r="B114" s="39" t="s">
        <v>226</v>
      </c>
      <c r="C114" s="47" t="s">
        <v>227</v>
      </c>
      <c r="D114" s="4">
        <f>SUM(D115:D116)</f>
        <v>0</v>
      </c>
      <c r="E114" s="4">
        <f>SUM(E115:E116)</f>
        <v>0</v>
      </c>
    </row>
    <row r="115" spans="1:7" ht="24" x14ac:dyDescent="0.2">
      <c r="A115" s="48">
        <v>3511</v>
      </c>
      <c r="B115" s="39" t="s">
        <v>228</v>
      </c>
      <c r="C115" s="47" t="s">
        <v>229</v>
      </c>
      <c r="D115" s="7"/>
      <c r="E115" s="7">
        <v>0</v>
      </c>
      <c r="G115" s="67">
        <v>0</v>
      </c>
    </row>
    <row r="116" spans="1:7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>
        <v>0</v>
      </c>
      <c r="G116" s="67">
        <v>0</v>
      </c>
    </row>
    <row r="117" spans="1:7" ht="36" x14ac:dyDescent="0.2">
      <c r="A117" s="48">
        <v>352</v>
      </c>
      <c r="B117" s="39" t="s">
        <v>232</v>
      </c>
      <c r="C117" s="47" t="s">
        <v>233</v>
      </c>
      <c r="D117" s="4">
        <f>SUM(D118:D120)</f>
        <v>0</v>
      </c>
      <c r="E117" s="4">
        <f>SUM(E118:E120)</f>
        <v>0</v>
      </c>
    </row>
    <row r="118" spans="1:7" ht="24" x14ac:dyDescent="0.2">
      <c r="A118" s="48">
        <v>3521</v>
      </c>
      <c r="B118" s="39" t="s">
        <v>234</v>
      </c>
      <c r="C118" s="47" t="s">
        <v>235</v>
      </c>
      <c r="D118" s="7"/>
      <c r="E118" s="7">
        <v>0</v>
      </c>
      <c r="G118" s="67">
        <v>0</v>
      </c>
    </row>
    <row r="119" spans="1:7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>
        <v>0</v>
      </c>
      <c r="G119" s="67">
        <v>0</v>
      </c>
    </row>
    <row r="120" spans="1:7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>
        <v>0</v>
      </c>
      <c r="G120" s="67">
        <v>0</v>
      </c>
    </row>
    <row r="121" spans="1:7" ht="24" x14ac:dyDescent="0.2">
      <c r="A121" s="48" t="s">
        <v>240</v>
      </c>
      <c r="B121" s="50" t="s">
        <v>241</v>
      </c>
      <c r="C121" s="47" t="s">
        <v>240</v>
      </c>
      <c r="D121" s="7"/>
      <c r="E121" s="7">
        <v>0</v>
      </c>
      <c r="G121" s="67">
        <v>0</v>
      </c>
    </row>
    <row r="122" spans="1:7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7" ht="12.75" customHeight="1" x14ac:dyDescent="0.2">
      <c r="A123" s="48">
        <v>361</v>
      </c>
      <c r="B123" s="50" t="s">
        <v>244</v>
      </c>
      <c r="C123" s="47" t="s">
        <v>245</v>
      </c>
      <c r="D123" s="4">
        <f>SUM(D124:D125)</f>
        <v>0</v>
      </c>
      <c r="E123" s="4">
        <f>SUM(E124:E125)</f>
        <v>0</v>
      </c>
    </row>
    <row r="124" spans="1:7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>
        <v>0</v>
      </c>
      <c r="G124" s="67">
        <v>0</v>
      </c>
    </row>
    <row r="125" spans="1:7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>
        <v>0</v>
      </c>
      <c r="G125" s="67">
        <v>0</v>
      </c>
    </row>
    <row r="126" spans="1:7" ht="24" x14ac:dyDescent="0.2">
      <c r="A126" s="48">
        <v>362</v>
      </c>
      <c r="B126" s="50" t="s">
        <v>250</v>
      </c>
      <c r="C126" s="47" t="s">
        <v>251</v>
      </c>
      <c r="D126" s="4">
        <f>SUM(D127:D128)</f>
        <v>0</v>
      </c>
      <c r="E126" s="4">
        <f>SUM(E127:E128)</f>
        <v>0</v>
      </c>
    </row>
    <row r="127" spans="1:7" ht="24" x14ac:dyDescent="0.2">
      <c r="A127" s="48">
        <v>3621</v>
      </c>
      <c r="B127" s="39" t="s">
        <v>252</v>
      </c>
      <c r="C127" s="47" t="s">
        <v>253</v>
      </c>
      <c r="D127" s="7"/>
      <c r="E127" s="7">
        <v>0</v>
      </c>
      <c r="G127" s="67">
        <v>0</v>
      </c>
    </row>
    <row r="128" spans="1:7" ht="24" x14ac:dyDescent="0.2">
      <c r="A128" s="48">
        <v>3622</v>
      </c>
      <c r="B128" s="39" t="s">
        <v>254</v>
      </c>
      <c r="C128" s="47" t="s">
        <v>255</v>
      </c>
      <c r="D128" s="7"/>
      <c r="E128" s="7">
        <v>0</v>
      </c>
      <c r="G128" s="67">
        <v>0</v>
      </c>
    </row>
    <row r="129" spans="1:7" ht="24" x14ac:dyDescent="0.2">
      <c r="A129" s="48">
        <v>363</v>
      </c>
      <c r="B129" s="39" t="s">
        <v>256</v>
      </c>
      <c r="C129" s="47" t="s">
        <v>257</v>
      </c>
      <c r="D129" s="4">
        <f>SUM(D130:D133)</f>
        <v>0</v>
      </c>
      <c r="E129" s="4">
        <f>SUM(E130:E133)</f>
        <v>0</v>
      </c>
    </row>
    <row r="130" spans="1:7" x14ac:dyDescent="0.2">
      <c r="A130" s="48">
        <v>3631</v>
      </c>
      <c r="B130" s="39" t="s">
        <v>258</v>
      </c>
      <c r="C130" s="47" t="s">
        <v>259</v>
      </c>
      <c r="D130" s="7"/>
      <c r="E130" s="7">
        <v>0</v>
      </c>
      <c r="G130" s="67">
        <v>0</v>
      </c>
    </row>
    <row r="131" spans="1:7" x14ac:dyDescent="0.2">
      <c r="A131" s="48">
        <v>3632</v>
      </c>
      <c r="B131" s="39" t="s">
        <v>260</v>
      </c>
      <c r="C131" s="47" t="s">
        <v>261</v>
      </c>
      <c r="D131" s="7"/>
      <c r="E131" s="7">
        <v>0</v>
      </c>
      <c r="G131" s="67">
        <v>0</v>
      </c>
    </row>
    <row r="132" spans="1:7" ht="24" x14ac:dyDescent="0.2">
      <c r="A132" s="48" t="s">
        <v>262</v>
      </c>
      <c r="B132" s="39" t="s">
        <v>263</v>
      </c>
      <c r="C132" s="47" t="s">
        <v>262</v>
      </c>
      <c r="D132" s="7"/>
      <c r="E132" s="7">
        <v>0</v>
      </c>
      <c r="G132" s="67">
        <v>0</v>
      </c>
    </row>
    <row r="133" spans="1:7" ht="24" x14ac:dyDescent="0.2">
      <c r="A133" s="48" t="s">
        <v>264</v>
      </c>
      <c r="B133" s="39" t="s">
        <v>265</v>
      </c>
      <c r="C133" s="47" t="s">
        <v>264</v>
      </c>
      <c r="D133" s="7"/>
      <c r="E133" s="7">
        <v>0</v>
      </c>
      <c r="G133" s="67">
        <v>0</v>
      </c>
    </row>
    <row r="134" spans="1:7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7" x14ac:dyDescent="0.2">
      <c r="A135" s="38" t="s">
        <v>268</v>
      </c>
      <c r="B135" s="39" t="s">
        <v>269</v>
      </c>
      <c r="C135" s="40" t="s">
        <v>268</v>
      </c>
      <c r="D135" s="5"/>
      <c r="E135" s="5">
        <v>0</v>
      </c>
      <c r="G135" s="67">
        <v>0</v>
      </c>
    </row>
    <row r="136" spans="1:7" x14ac:dyDescent="0.2">
      <c r="A136" s="38" t="s">
        <v>270</v>
      </c>
      <c r="B136" s="39" t="s">
        <v>271</v>
      </c>
      <c r="C136" s="40" t="s">
        <v>270</v>
      </c>
      <c r="D136" s="5"/>
      <c r="E136" s="5">
        <v>0</v>
      </c>
      <c r="G136" s="67">
        <v>0</v>
      </c>
    </row>
    <row r="137" spans="1:7" x14ac:dyDescent="0.2">
      <c r="A137" s="38" t="s">
        <v>272</v>
      </c>
      <c r="B137" s="39" t="s">
        <v>273</v>
      </c>
      <c r="C137" s="40" t="s">
        <v>272</v>
      </c>
      <c r="D137" s="5"/>
      <c r="E137" s="5">
        <v>0</v>
      </c>
      <c r="G137" s="67">
        <v>0</v>
      </c>
    </row>
    <row r="138" spans="1:7" x14ac:dyDescent="0.2">
      <c r="A138" s="48" t="s">
        <v>274</v>
      </c>
      <c r="B138" s="39" t="s">
        <v>275</v>
      </c>
      <c r="C138" s="47" t="s">
        <v>274</v>
      </c>
      <c r="D138" s="4">
        <f>SUM(D139:D141)</f>
        <v>0</v>
      </c>
      <c r="E138" s="4">
        <f>SUM(E139:E141)</f>
        <v>0</v>
      </c>
    </row>
    <row r="139" spans="1:7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>
        <v>0</v>
      </c>
      <c r="G139" s="67">
        <v>0</v>
      </c>
    </row>
    <row r="140" spans="1:7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>
        <v>0</v>
      </c>
      <c r="G140" s="67">
        <v>0</v>
      </c>
    </row>
    <row r="141" spans="1:7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>
        <v>0</v>
      </c>
      <c r="G141" s="67">
        <v>0</v>
      </c>
    </row>
    <row r="142" spans="1:7" ht="24" x14ac:dyDescent="0.2">
      <c r="A142" s="48" t="s">
        <v>282</v>
      </c>
      <c r="B142" s="50" t="s">
        <v>283</v>
      </c>
      <c r="C142" s="47" t="s">
        <v>282</v>
      </c>
      <c r="D142" s="4">
        <f>SUM(D143:D145)</f>
        <v>0</v>
      </c>
      <c r="E142" s="4">
        <f>SUM(E143:E145)</f>
        <v>0</v>
      </c>
    </row>
    <row r="143" spans="1:7" ht="24" x14ac:dyDescent="0.2">
      <c r="A143" s="48">
        <v>3672</v>
      </c>
      <c r="B143" s="50" t="s">
        <v>284</v>
      </c>
      <c r="C143" s="47" t="s">
        <v>285</v>
      </c>
      <c r="D143" s="7"/>
      <c r="E143" s="7">
        <v>0</v>
      </c>
      <c r="G143" s="67">
        <v>0</v>
      </c>
    </row>
    <row r="144" spans="1:7" ht="24" x14ac:dyDescent="0.2">
      <c r="A144" s="48">
        <v>3673</v>
      </c>
      <c r="B144" s="50" t="s">
        <v>286</v>
      </c>
      <c r="C144" s="47" t="s">
        <v>287</v>
      </c>
      <c r="D144" s="7"/>
      <c r="E144" s="7">
        <v>0</v>
      </c>
      <c r="G144" s="67">
        <v>0</v>
      </c>
    </row>
    <row r="145" spans="1:7" ht="24" x14ac:dyDescent="0.2">
      <c r="A145" s="48">
        <v>3674</v>
      </c>
      <c r="B145" s="50" t="s">
        <v>288</v>
      </c>
      <c r="C145" s="47" t="s">
        <v>289</v>
      </c>
      <c r="D145" s="7"/>
      <c r="E145" s="7">
        <v>0</v>
      </c>
      <c r="G145" s="67">
        <v>0</v>
      </c>
    </row>
    <row r="146" spans="1:7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7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>
        <v>0</v>
      </c>
      <c r="G147" s="67">
        <v>0</v>
      </c>
    </row>
    <row r="148" spans="1:7" x14ac:dyDescent="0.2">
      <c r="A148" s="48" t="s">
        <v>294</v>
      </c>
      <c r="B148" s="50" t="s">
        <v>295</v>
      </c>
      <c r="C148" s="47" t="s">
        <v>294</v>
      </c>
      <c r="D148" s="7"/>
      <c r="E148" s="7">
        <v>0</v>
      </c>
      <c r="G148" s="67">
        <v>0</v>
      </c>
    </row>
    <row r="149" spans="1:7" ht="24" x14ac:dyDescent="0.2">
      <c r="A149" s="48" t="s">
        <v>296</v>
      </c>
      <c r="B149" s="50" t="s">
        <v>297</v>
      </c>
      <c r="C149" s="47" t="s">
        <v>296</v>
      </c>
      <c r="D149" s="4">
        <f>SUM(D150:D153)</f>
        <v>0</v>
      </c>
      <c r="E149" s="4">
        <f>SUM(E150:E153)</f>
        <v>0</v>
      </c>
    </row>
    <row r="150" spans="1:7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>
        <v>0</v>
      </c>
      <c r="G150" s="67">
        <v>0</v>
      </c>
    </row>
    <row r="151" spans="1:7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>
        <v>0</v>
      </c>
      <c r="G151" s="67">
        <v>0</v>
      </c>
    </row>
    <row r="152" spans="1:7" ht="24" x14ac:dyDescent="0.2">
      <c r="A152" s="48" t="s">
        <v>300</v>
      </c>
      <c r="B152" s="50" t="s">
        <v>66</v>
      </c>
      <c r="C152" s="47" t="s">
        <v>300</v>
      </c>
      <c r="D152" s="7"/>
      <c r="E152" s="7">
        <v>0</v>
      </c>
      <c r="G152" s="67">
        <v>0</v>
      </c>
    </row>
    <row r="153" spans="1:7" ht="24" x14ac:dyDescent="0.2">
      <c r="A153" s="48" t="s">
        <v>301</v>
      </c>
      <c r="B153" s="50" t="s">
        <v>68</v>
      </c>
      <c r="C153" s="47" t="s">
        <v>301</v>
      </c>
      <c r="D153" s="7"/>
      <c r="E153" s="7">
        <v>0</v>
      </c>
      <c r="G153" s="67">
        <v>0</v>
      </c>
    </row>
    <row r="154" spans="1:7" ht="24" x14ac:dyDescent="0.2">
      <c r="A154" s="48">
        <v>37</v>
      </c>
      <c r="B154" s="50" t="s">
        <v>302</v>
      </c>
      <c r="C154" s="47" t="s">
        <v>303</v>
      </c>
      <c r="D154" s="4">
        <f>D155+D161</f>
        <v>0</v>
      </c>
      <c r="E154" s="4">
        <f>E155+E161</f>
        <v>0</v>
      </c>
    </row>
    <row r="155" spans="1:7" ht="24" x14ac:dyDescent="0.2">
      <c r="A155" s="48">
        <v>371</v>
      </c>
      <c r="B155" s="50" t="s">
        <v>304</v>
      </c>
      <c r="C155" s="47" t="s">
        <v>305</v>
      </c>
      <c r="D155" s="4">
        <f>SUM(D156:D160)</f>
        <v>0</v>
      </c>
      <c r="E155" s="4">
        <f>SUM(E156:E160)</f>
        <v>0</v>
      </c>
    </row>
    <row r="156" spans="1:7" ht="24" x14ac:dyDescent="0.2">
      <c r="A156" s="48">
        <v>3711</v>
      </c>
      <c r="B156" s="50" t="s">
        <v>306</v>
      </c>
      <c r="C156" s="47" t="s">
        <v>307</v>
      </c>
      <c r="D156" s="7"/>
      <c r="E156" s="7">
        <v>0</v>
      </c>
      <c r="G156" s="67">
        <v>0</v>
      </c>
    </row>
    <row r="157" spans="1:7" ht="24" x14ac:dyDescent="0.2">
      <c r="A157" s="48">
        <v>3712</v>
      </c>
      <c r="B157" s="50" t="s">
        <v>308</v>
      </c>
      <c r="C157" s="47" t="s">
        <v>309</v>
      </c>
      <c r="D157" s="7"/>
      <c r="E157" s="7">
        <v>0</v>
      </c>
      <c r="G157" s="67">
        <v>0</v>
      </c>
    </row>
    <row r="158" spans="1:7" ht="24" x14ac:dyDescent="0.2">
      <c r="A158" s="48" t="s">
        <v>310</v>
      </c>
      <c r="B158" s="50" t="s">
        <v>311</v>
      </c>
      <c r="C158" s="47" t="s">
        <v>310</v>
      </c>
      <c r="D158" s="7"/>
      <c r="E158" s="7">
        <v>0</v>
      </c>
      <c r="G158" s="67">
        <v>0</v>
      </c>
    </row>
    <row r="159" spans="1:7" ht="24" x14ac:dyDescent="0.2">
      <c r="A159" s="48" t="s">
        <v>312</v>
      </c>
      <c r="B159" s="50" t="s">
        <v>313</v>
      </c>
      <c r="C159" s="47" t="s">
        <v>312</v>
      </c>
      <c r="D159" s="7"/>
      <c r="E159" s="7">
        <v>0</v>
      </c>
      <c r="G159" s="67">
        <v>0</v>
      </c>
    </row>
    <row r="160" spans="1:7" x14ac:dyDescent="0.2">
      <c r="A160" s="48" t="s">
        <v>314</v>
      </c>
      <c r="B160" s="39" t="s">
        <v>315</v>
      </c>
      <c r="C160" s="47" t="s">
        <v>314</v>
      </c>
      <c r="D160" s="7"/>
      <c r="E160" s="7">
        <v>0</v>
      </c>
      <c r="G160" s="67">
        <v>0</v>
      </c>
    </row>
    <row r="161" spans="1:7" ht="24" x14ac:dyDescent="0.2">
      <c r="A161" s="48">
        <v>372</v>
      </c>
      <c r="B161" s="49" t="s">
        <v>316</v>
      </c>
      <c r="C161" s="47" t="s">
        <v>317</v>
      </c>
      <c r="D161" s="4">
        <f>SUM(D162:D164)</f>
        <v>0</v>
      </c>
      <c r="E161" s="4">
        <f>SUM(E162:E164)</f>
        <v>0</v>
      </c>
    </row>
    <row r="162" spans="1:7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>
        <v>0</v>
      </c>
      <c r="G162" s="67">
        <v>0</v>
      </c>
    </row>
    <row r="163" spans="1:7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>
        <v>0</v>
      </c>
      <c r="G163" s="67">
        <v>0</v>
      </c>
    </row>
    <row r="164" spans="1:7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>
        <v>0</v>
      </c>
      <c r="G164" s="67">
        <v>0</v>
      </c>
    </row>
    <row r="165" spans="1:7" ht="24" x14ac:dyDescent="0.2">
      <c r="A165" s="48">
        <v>38</v>
      </c>
      <c r="B165" s="39" t="s">
        <v>324</v>
      </c>
      <c r="C165" s="47" t="s">
        <v>325</v>
      </c>
      <c r="D165" s="4">
        <f>D166+D170+D175+D181</f>
        <v>0</v>
      </c>
      <c r="E165" s="4">
        <f>E166+E170+E175+E181</f>
        <v>0</v>
      </c>
    </row>
    <row r="166" spans="1:7" ht="12.75" customHeight="1" x14ac:dyDescent="0.2">
      <c r="A166" s="48">
        <v>381</v>
      </c>
      <c r="B166" s="50" t="s">
        <v>326</v>
      </c>
      <c r="C166" s="47" t="s">
        <v>327</v>
      </c>
      <c r="D166" s="4">
        <f>SUM(D167:D169)</f>
        <v>0</v>
      </c>
      <c r="E166" s="4">
        <f>SUM(E167:E169)</f>
        <v>0</v>
      </c>
    </row>
    <row r="167" spans="1:7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>
        <v>0</v>
      </c>
      <c r="G167" s="67">
        <v>0</v>
      </c>
    </row>
    <row r="168" spans="1:7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>
        <v>0</v>
      </c>
      <c r="G168" s="67">
        <v>0</v>
      </c>
    </row>
    <row r="169" spans="1:7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>
        <v>0</v>
      </c>
      <c r="G169" s="67">
        <v>0</v>
      </c>
    </row>
    <row r="170" spans="1:7" ht="12.75" customHeight="1" x14ac:dyDescent="0.2">
      <c r="A170" s="48">
        <v>382</v>
      </c>
      <c r="B170" s="39" t="s">
        <v>334</v>
      </c>
      <c r="C170" s="47" t="s">
        <v>335</v>
      </c>
      <c r="D170" s="4">
        <f>SUM(D171:D174)</f>
        <v>0</v>
      </c>
      <c r="E170" s="4">
        <f>SUM(E171:E174)</f>
        <v>0</v>
      </c>
    </row>
    <row r="171" spans="1:7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>
        <v>0</v>
      </c>
      <c r="G171" s="67">
        <v>0</v>
      </c>
    </row>
    <row r="172" spans="1:7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>
        <v>0</v>
      </c>
      <c r="G172" s="67">
        <v>0</v>
      </c>
    </row>
    <row r="173" spans="1:7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>
        <v>0</v>
      </c>
      <c r="G173" s="67">
        <v>0</v>
      </c>
    </row>
    <row r="174" spans="1:7" ht="24" x14ac:dyDescent="0.2">
      <c r="A174" s="48" t="s">
        <v>342</v>
      </c>
      <c r="B174" s="50" t="s">
        <v>343</v>
      </c>
      <c r="C174" s="47" t="s">
        <v>342</v>
      </c>
      <c r="D174" s="7"/>
      <c r="E174" s="7">
        <v>0</v>
      </c>
      <c r="G174" s="67">
        <v>0</v>
      </c>
    </row>
    <row r="175" spans="1:7" ht="12.75" customHeight="1" x14ac:dyDescent="0.2">
      <c r="A175" s="48">
        <v>383</v>
      </c>
      <c r="B175" s="50" t="s">
        <v>344</v>
      </c>
      <c r="C175" s="47" t="s">
        <v>345</v>
      </c>
      <c r="D175" s="4">
        <f>SUM(D176:D180)</f>
        <v>0</v>
      </c>
      <c r="E175" s="4">
        <f>SUM(E176:E180)</f>
        <v>0</v>
      </c>
    </row>
    <row r="176" spans="1:7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>
        <v>0</v>
      </c>
      <c r="G176" s="67">
        <v>0</v>
      </c>
    </row>
    <row r="177" spans="1:7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>
        <v>0</v>
      </c>
      <c r="G177" s="67">
        <v>0</v>
      </c>
    </row>
    <row r="178" spans="1:7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>
        <v>0</v>
      </c>
      <c r="G178" s="67">
        <v>0</v>
      </c>
    </row>
    <row r="179" spans="1:7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>
        <v>0</v>
      </c>
      <c r="G179" s="67">
        <v>0</v>
      </c>
    </row>
    <row r="180" spans="1:7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>
        <v>0</v>
      </c>
      <c r="G180" s="67">
        <v>0</v>
      </c>
    </row>
    <row r="181" spans="1:7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7" ht="24" x14ac:dyDescent="0.2">
      <c r="A182" s="48">
        <v>3861</v>
      </c>
      <c r="B182" s="50" t="s">
        <v>358</v>
      </c>
      <c r="C182" s="47" t="s">
        <v>359</v>
      </c>
      <c r="D182" s="7"/>
      <c r="E182" s="7">
        <v>0</v>
      </c>
      <c r="G182" s="67">
        <v>0</v>
      </c>
    </row>
    <row r="183" spans="1:7" ht="24" x14ac:dyDescent="0.2">
      <c r="A183" s="48">
        <v>3862</v>
      </c>
      <c r="B183" s="39" t="s">
        <v>360</v>
      </c>
      <c r="C183" s="47" t="s">
        <v>361</v>
      </c>
      <c r="D183" s="7"/>
      <c r="E183" s="7">
        <v>0</v>
      </c>
      <c r="G183" s="67">
        <v>0</v>
      </c>
    </row>
    <row r="184" spans="1:7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>
        <v>0</v>
      </c>
      <c r="G184" s="67">
        <v>0</v>
      </c>
    </row>
    <row r="185" spans="1:7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>
        <v>0</v>
      </c>
      <c r="G185" s="67">
        <v>0</v>
      </c>
    </row>
    <row r="186" spans="1:7" ht="24" x14ac:dyDescent="0.2">
      <c r="A186" s="48" t="s">
        <v>366</v>
      </c>
      <c r="B186" s="39" t="s">
        <v>367</v>
      </c>
      <c r="C186" s="47" t="s">
        <v>366</v>
      </c>
      <c r="D186" s="7"/>
      <c r="E186" s="7">
        <v>0</v>
      </c>
      <c r="G186" s="67">
        <v>0</v>
      </c>
    </row>
    <row r="187" spans="1:7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7" x14ac:dyDescent="0.2">
      <c r="A188" s="32">
        <v>41</v>
      </c>
      <c r="B188" s="33" t="s">
        <v>370</v>
      </c>
      <c r="C188" s="47" t="s">
        <v>371</v>
      </c>
      <c r="D188" s="4">
        <f>D189+D193</f>
        <v>0</v>
      </c>
      <c r="E188" s="4">
        <f>E189+E193</f>
        <v>0</v>
      </c>
    </row>
    <row r="189" spans="1:7" ht="12.75" customHeight="1" x14ac:dyDescent="0.2">
      <c r="A189" s="48">
        <v>411</v>
      </c>
      <c r="B189" s="50" t="s">
        <v>372</v>
      </c>
      <c r="C189" s="47" t="s">
        <v>373</v>
      </c>
      <c r="D189" s="4">
        <f>SUM(D190:D192)</f>
        <v>0</v>
      </c>
      <c r="E189" s="4">
        <f>SUM(E190:E192)</f>
        <v>0</v>
      </c>
    </row>
    <row r="190" spans="1:7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>
        <v>0</v>
      </c>
      <c r="G190" s="67">
        <v>0</v>
      </c>
    </row>
    <row r="191" spans="1:7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>
        <v>0</v>
      </c>
      <c r="G191" s="67">
        <v>0</v>
      </c>
    </row>
    <row r="192" spans="1:7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>
        <v>0</v>
      </c>
      <c r="G192" s="67">
        <v>0</v>
      </c>
    </row>
    <row r="193" spans="1:7" ht="12.75" customHeight="1" x14ac:dyDescent="0.2">
      <c r="A193" s="48">
        <v>412</v>
      </c>
      <c r="B193" s="50" t="s">
        <v>380</v>
      </c>
      <c r="C193" s="47" t="s">
        <v>381</v>
      </c>
      <c r="D193" s="4">
        <f>SUM(D194:D199)</f>
        <v>0</v>
      </c>
      <c r="E193" s="4">
        <f>SUM(E194:E199)</f>
        <v>0</v>
      </c>
    </row>
    <row r="194" spans="1:7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>
        <v>0</v>
      </c>
      <c r="G194" s="67">
        <v>0</v>
      </c>
    </row>
    <row r="195" spans="1:7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>
        <v>0</v>
      </c>
      <c r="G195" s="67">
        <v>0</v>
      </c>
    </row>
    <row r="196" spans="1:7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>
        <v>0</v>
      </c>
      <c r="G196" s="67">
        <v>0</v>
      </c>
    </row>
    <row r="197" spans="1:7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>
        <v>0</v>
      </c>
      <c r="G197" s="67">
        <v>0</v>
      </c>
    </row>
    <row r="198" spans="1:7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>
        <v>0</v>
      </c>
      <c r="G198" s="67">
        <v>0</v>
      </c>
    </row>
    <row r="199" spans="1:7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>
        <v>0</v>
      </c>
      <c r="G199" s="67">
        <v>0</v>
      </c>
    </row>
    <row r="200" spans="1:7" ht="24" x14ac:dyDescent="0.2">
      <c r="A200" s="48">
        <v>42</v>
      </c>
      <c r="B200" s="51" t="s">
        <v>394</v>
      </c>
      <c r="C200" s="47" t="s">
        <v>395</v>
      </c>
      <c r="D200" s="4">
        <f>D201+D206+D215+D220+D225+D228</f>
        <v>0</v>
      </c>
      <c r="E200" s="4">
        <f>E201+E206+E215+E220+E225+E228</f>
        <v>0</v>
      </c>
    </row>
    <row r="201" spans="1:7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7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>
        <v>0</v>
      </c>
      <c r="G202" s="67">
        <v>0</v>
      </c>
    </row>
    <row r="203" spans="1:7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0</v>
      </c>
      <c r="G203" s="67">
        <v>0</v>
      </c>
    </row>
    <row r="204" spans="1:7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>
        <v>0</v>
      </c>
      <c r="G204" s="67">
        <v>0</v>
      </c>
    </row>
    <row r="205" spans="1:7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>
        <v>0</v>
      </c>
      <c r="G205" s="67">
        <v>0</v>
      </c>
    </row>
    <row r="206" spans="1:7" ht="12.75" customHeight="1" x14ac:dyDescent="0.2">
      <c r="A206" s="48">
        <v>422</v>
      </c>
      <c r="B206" s="50" t="s">
        <v>406</v>
      </c>
      <c r="C206" s="47" t="s">
        <v>407</v>
      </c>
      <c r="D206" s="4">
        <f>SUM(D207:D214)</f>
        <v>0</v>
      </c>
      <c r="E206" s="4">
        <f>SUM(E207:E214)</f>
        <v>0</v>
      </c>
    </row>
    <row r="207" spans="1:7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0</v>
      </c>
      <c r="G207" s="67">
        <v>0</v>
      </c>
    </row>
    <row r="208" spans="1:7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>
        <v>0</v>
      </c>
      <c r="G208" s="67">
        <v>0</v>
      </c>
    </row>
    <row r="209" spans="1:7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>
        <v>0</v>
      </c>
      <c r="G209" s="67">
        <v>0</v>
      </c>
    </row>
    <row r="210" spans="1:7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>
        <v>0</v>
      </c>
      <c r="G210" s="67">
        <v>0</v>
      </c>
    </row>
    <row r="211" spans="1:7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>
        <v>0</v>
      </c>
      <c r="G211" s="67">
        <v>0</v>
      </c>
    </row>
    <row r="212" spans="1:7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>
        <v>0</v>
      </c>
      <c r="G212" s="67">
        <v>0</v>
      </c>
    </row>
    <row r="213" spans="1:7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0</v>
      </c>
      <c r="G213" s="67">
        <v>0</v>
      </c>
    </row>
    <row r="214" spans="1:7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>
        <v>0</v>
      </c>
      <c r="G214" s="67">
        <v>0</v>
      </c>
    </row>
    <row r="215" spans="1:7" ht="12.75" customHeight="1" x14ac:dyDescent="0.2">
      <c r="A215" s="48">
        <v>423</v>
      </c>
      <c r="B215" s="50" t="s">
        <v>424</v>
      </c>
      <c r="C215" s="47" t="s">
        <v>425</v>
      </c>
      <c r="D215" s="4">
        <f>SUM(D216:D219)</f>
        <v>0</v>
      </c>
      <c r="E215" s="4">
        <f>SUM(E216:E219)</f>
        <v>0</v>
      </c>
    </row>
    <row r="216" spans="1:7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>
        <v>0</v>
      </c>
      <c r="G216" s="67">
        <v>0</v>
      </c>
    </row>
    <row r="217" spans="1:7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>
        <v>0</v>
      </c>
      <c r="G217" s="67">
        <v>0</v>
      </c>
    </row>
    <row r="218" spans="1:7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>
        <v>0</v>
      </c>
      <c r="G218" s="67">
        <v>0</v>
      </c>
    </row>
    <row r="219" spans="1:7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>
        <v>0</v>
      </c>
      <c r="G219" s="67">
        <v>0</v>
      </c>
    </row>
    <row r="220" spans="1:7" x14ac:dyDescent="0.2">
      <c r="A220" s="48">
        <v>424</v>
      </c>
      <c r="B220" s="50" t="s">
        <v>434</v>
      </c>
      <c r="C220" s="47" t="s">
        <v>435</v>
      </c>
      <c r="D220" s="4">
        <f>SUM(D221:D224)</f>
        <v>0</v>
      </c>
      <c r="E220" s="4">
        <f>SUM(E221:E224)</f>
        <v>0</v>
      </c>
    </row>
    <row r="221" spans="1:7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>
        <v>0</v>
      </c>
      <c r="G221" s="67">
        <v>0</v>
      </c>
    </row>
    <row r="222" spans="1:7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>
        <v>0</v>
      </c>
      <c r="G222" s="67">
        <v>0</v>
      </c>
    </row>
    <row r="223" spans="1:7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>
        <v>0</v>
      </c>
      <c r="G223" s="67">
        <v>0</v>
      </c>
    </row>
    <row r="224" spans="1:7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>
        <v>0</v>
      </c>
      <c r="G224" s="67">
        <v>0</v>
      </c>
    </row>
    <row r="225" spans="1:7" ht="12.75" customHeight="1" x14ac:dyDescent="0.2">
      <c r="A225" s="48">
        <v>425</v>
      </c>
      <c r="B225" s="50" t="s">
        <v>444</v>
      </c>
      <c r="C225" s="47" t="s">
        <v>445</v>
      </c>
      <c r="D225" s="4">
        <f>SUM(D226:D227)</f>
        <v>0</v>
      </c>
      <c r="E225" s="4">
        <f>SUM(E226:E227)</f>
        <v>0</v>
      </c>
    </row>
    <row r="226" spans="1:7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>
        <v>0</v>
      </c>
      <c r="G226" s="67">
        <v>0</v>
      </c>
    </row>
    <row r="227" spans="1:7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>
        <v>0</v>
      </c>
      <c r="G227" s="67">
        <v>0</v>
      </c>
    </row>
    <row r="228" spans="1:7" ht="12.75" customHeight="1" x14ac:dyDescent="0.2">
      <c r="A228" s="48">
        <v>426</v>
      </c>
      <c r="B228" s="50" t="s">
        <v>450</v>
      </c>
      <c r="C228" s="47" t="s">
        <v>451</v>
      </c>
      <c r="D228" s="4">
        <f>SUM(D229:D232)</f>
        <v>0</v>
      </c>
      <c r="E228" s="4">
        <f>SUM(E229:E232)</f>
        <v>0</v>
      </c>
    </row>
    <row r="229" spans="1:7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>
        <v>0</v>
      </c>
      <c r="G229" s="67">
        <v>0</v>
      </c>
    </row>
    <row r="230" spans="1:7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>
        <v>0</v>
      </c>
      <c r="G230" s="67">
        <v>0</v>
      </c>
    </row>
    <row r="231" spans="1:7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>
        <v>0</v>
      </c>
      <c r="G231" s="67">
        <v>0</v>
      </c>
    </row>
    <row r="232" spans="1:7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>
        <v>0</v>
      </c>
      <c r="G232" s="67">
        <v>0</v>
      </c>
    </row>
    <row r="233" spans="1:7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7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7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>
        <v>0</v>
      </c>
      <c r="G235" s="67">
        <v>0</v>
      </c>
    </row>
    <row r="236" spans="1:7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>
        <v>0</v>
      </c>
      <c r="G236" s="67">
        <v>0</v>
      </c>
    </row>
    <row r="237" spans="1:7" ht="12.75" customHeight="1" x14ac:dyDescent="0.2">
      <c r="A237" s="48">
        <v>44</v>
      </c>
      <c r="B237" s="50" t="s">
        <v>468</v>
      </c>
      <c r="C237" s="47" t="s">
        <v>469</v>
      </c>
      <c r="D237" s="4">
        <f>D238</f>
        <v>0</v>
      </c>
      <c r="E237" s="4">
        <f>E238</f>
        <v>0</v>
      </c>
    </row>
    <row r="238" spans="1:7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>
        <v>0</v>
      </c>
      <c r="G238" s="67">
        <v>0</v>
      </c>
    </row>
    <row r="239" spans="1:7" x14ac:dyDescent="0.2">
      <c r="A239" s="48">
        <v>45</v>
      </c>
      <c r="B239" s="50" t="s">
        <v>472</v>
      </c>
      <c r="C239" s="47" t="s">
        <v>473</v>
      </c>
      <c r="D239" s="4">
        <f>SUM(D240:D243)</f>
        <v>0</v>
      </c>
      <c r="E239" s="4">
        <f>SUM(E240:E243)</f>
        <v>0</v>
      </c>
    </row>
    <row r="240" spans="1:7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>
        <v>0</v>
      </c>
      <c r="G240" s="67">
        <v>0</v>
      </c>
    </row>
    <row r="241" spans="1:7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>
        <v>0</v>
      </c>
      <c r="G241" s="67">
        <v>0</v>
      </c>
    </row>
    <row r="242" spans="1:7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>
        <v>0</v>
      </c>
      <c r="G242" s="67">
        <v>0</v>
      </c>
    </row>
    <row r="243" spans="1:7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>
        <v>0</v>
      </c>
      <c r="G243" s="67">
        <v>0</v>
      </c>
    </row>
    <row r="244" spans="1:7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7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7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7" ht="24" x14ac:dyDescent="0.2">
      <c r="A247" s="48">
        <v>5121</v>
      </c>
      <c r="B247" s="50" t="s">
        <v>488</v>
      </c>
      <c r="C247" s="47" t="s">
        <v>489</v>
      </c>
      <c r="D247" s="7"/>
      <c r="E247" s="7">
        <v>0</v>
      </c>
      <c r="G247" s="67">
        <v>0</v>
      </c>
    </row>
    <row r="248" spans="1:7" ht="24" x14ac:dyDescent="0.2">
      <c r="A248" s="48">
        <v>5122</v>
      </c>
      <c r="B248" s="50" t="s">
        <v>490</v>
      </c>
      <c r="C248" s="47" t="s">
        <v>491</v>
      </c>
      <c r="D248" s="7"/>
      <c r="E248" s="7">
        <v>0</v>
      </c>
      <c r="G248" s="67">
        <v>0</v>
      </c>
    </row>
    <row r="249" spans="1:7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7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>
        <v>0</v>
      </c>
      <c r="G250" s="67">
        <v>0</v>
      </c>
    </row>
    <row r="251" spans="1:7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>
        <v>0</v>
      </c>
      <c r="G251" s="67">
        <v>0</v>
      </c>
    </row>
    <row r="252" spans="1:7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>
        <v>0</v>
      </c>
      <c r="G252" s="67">
        <v>0</v>
      </c>
    </row>
    <row r="253" spans="1:7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>
        <v>0</v>
      </c>
      <c r="G253" s="67">
        <v>0</v>
      </c>
    </row>
    <row r="254" spans="1:7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7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>
        <v>0</v>
      </c>
      <c r="G255" s="67">
        <v>0</v>
      </c>
    </row>
    <row r="256" spans="1:7" x14ac:dyDescent="0.2">
      <c r="A256" s="48">
        <v>5154</v>
      </c>
      <c r="B256" s="50" t="s">
        <v>506</v>
      </c>
      <c r="C256" s="47" t="s">
        <v>507</v>
      </c>
      <c r="D256" s="7"/>
      <c r="E256" s="7">
        <v>0</v>
      </c>
      <c r="G256" s="67">
        <v>0</v>
      </c>
    </row>
    <row r="257" spans="1:7" ht="24" x14ac:dyDescent="0.2">
      <c r="A257" s="48">
        <v>5155</v>
      </c>
      <c r="B257" s="50" t="s">
        <v>508</v>
      </c>
      <c r="C257" s="47" t="s">
        <v>509</v>
      </c>
      <c r="D257" s="7"/>
      <c r="E257" s="7">
        <v>0</v>
      </c>
      <c r="G257" s="67">
        <v>0</v>
      </c>
    </row>
    <row r="258" spans="1:7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>
        <v>0</v>
      </c>
      <c r="G258" s="67">
        <v>0</v>
      </c>
    </row>
    <row r="259" spans="1:7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>
        <v>0</v>
      </c>
      <c r="G259" s="67">
        <v>0</v>
      </c>
    </row>
    <row r="260" spans="1:7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>
        <v>0</v>
      </c>
      <c r="G260" s="67">
        <v>0</v>
      </c>
    </row>
    <row r="261" spans="1:7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7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>
        <v>0</v>
      </c>
      <c r="G262" s="67">
        <v>0</v>
      </c>
    </row>
    <row r="263" spans="1:7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>
        <v>0</v>
      </c>
      <c r="G263" s="67">
        <v>0</v>
      </c>
    </row>
    <row r="264" spans="1:7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>
        <v>0</v>
      </c>
      <c r="G264" s="67">
        <v>0</v>
      </c>
    </row>
    <row r="265" spans="1:7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>
        <v>0</v>
      </c>
      <c r="G265" s="67">
        <v>0</v>
      </c>
    </row>
    <row r="266" spans="1:7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7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>
        <v>0</v>
      </c>
      <c r="G267" s="67">
        <v>0</v>
      </c>
    </row>
    <row r="268" spans="1:7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>
        <v>0</v>
      </c>
      <c r="G268" s="67">
        <v>0</v>
      </c>
    </row>
    <row r="269" spans="1:7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>
        <v>0</v>
      </c>
      <c r="G269" s="67">
        <v>0</v>
      </c>
    </row>
    <row r="270" spans="1:7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>
        <v>0</v>
      </c>
      <c r="G270" s="67">
        <v>0</v>
      </c>
    </row>
    <row r="271" spans="1:7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>
        <v>0</v>
      </c>
      <c r="G271" s="67">
        <v>0</v>
      </c>
    </row>
    <row r="272" spans="1:7" x14ac:dyDescent="0.2">
      <c r="A272" s="38">
        <v>5176</v>
      </c>
      <c r="B272" s="39" t="s">
        <v>538</v>
      </c>
      <c r="C272" s="40" t="s">
        <v>539</v>
      </c>
      <c r="D272" s="5"/>
      <c r="E272" s="5">
        <v>0</v>
      </c>
      <c r="G272" s="67">
        <v>0</v>
      </c>
    </row>
    <row r="273" spans="1:7" x14ac:dyDescent="0.2">
      <c r="A273" s="38">
        <v>5177</v>
      </c>
      <c r="B273" s="49" t="s">
        <v>540</v>
      </c>
      <c r="C273" s="40" t="s">
        <v>541</v>
      </c>
      <c r="D273" s="5"/>
      <c r="E273" s="5">
        <v>0</v>
      </c>
      <c r="G273" s="67">
        <v>0</v>
      </c>
    </row>
    <row r="274" spans="1:7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7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7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>
        <v>0</v>
      </c>
      <c r="G276" s="72">
        <v>0</v>
      </c>
    </row>
    <row r="277" spans="1:7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>
        <v>0</v>
      </c>
      <c r="G277" s="72">
        <v>0</v>
      </c>
    </row>
    <row r="278" spans="1:7" s="72" customFormat="1" x14ac:dyDescent="0.2">
      <c r="A278" s="38">
        <v>5314</v>
      </c>
      <c r="B278" s="39" t="s">
        <v>550</v>
      </c>
      <c r="C278" s="40" t="s">
        <v>551</v>
      </c>
      <c r="D278" s="5"/>
      <c r="E278" s="5">
        <v>0</v>
      </c>
      <c r="G278" s="72">
        <v>0</v>
      </c>
    </row>
    <row r="279" spans="1:7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7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>
        <v>0</v>
      </c>
      <c r="G280" s="72">
        <v>0</v>
      </c>
    </row>
    <row r="281" spans="1:7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7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>
        <v>0</v>
      </c>
      <c r="G282" s="72">
        <v>0</v>
      </c>
    </row>
    <row r="283" spans="1:7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>
        <v>0</v>
      </c>
      <c r="G283" s="72">
        <v>0</v>
      </c>
    </row>
    <row r="284" spans="1:7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7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>
        <v>0</v>
      </c>
      <c r="G285" s="72">
        <v>0</v>
      </c>
    </row>
    <row r="286" spans="1:7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>
        <v>0</v>
      </c>
      <c r="G286" s="72">
        <v>0</v>
      </c>
    </row>
    <row r="287" spans="1:7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7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7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>
        <v>0</v>
      </c>
      <c r="G289" s="72">
        <v>0</v>
      </c>
    </row>
    <row r="290" spans="1:7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>
        <v>0</v>
      </c>
      <c r="G290" s="72">
        <v>0</v>
      </c>
    </row>
    <row r="291" spans="1:7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>
        <v>0</v>
      </c>
      <c r="G291" s="72">
        <v>0</v>
      </c>
    </row>
    <row r="292" spans="1:7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>
        <v>0</v>
      </c>
      <c r="G292" s="72">
        <v>0</v>
      </c>
    </row>
    <row r="293" spans="1:7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7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>
        <v>0</v>
      </c>
      <c r="G294" s="72">
        <v>0</v>
      </c>
    </row>
    <row r="295" spans="1:7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>
        <v>0</v>
      </c>
      <c r="G295" s="72">
        <v>0</v>
      </c>
    </row>
    <row r="296" spans="1:7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>
        <v>0</v>
      </c>
      <c r="G296" s="72">
        <v>0</v>
      </c>
    </row>
    <row r="297" spans="1:7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7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>
        <v>0</v>
      </c>
      <c r="G298" s="72">
        <v>0</v>
      </c>
    </row>
    <row r="299" spans="1:7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7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>
        <v>0</v>
      </c>
      <c r="G300" s="72">
        <v>0</v>
      </c>
    </row>
    <row r="301" spans="1:7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>
        <v>0</v>
      </c>
      <c r="G301" s="72">
        <v>0</v>
      </c>
    </row>
    <row r="302" spans="1:7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>
        <v>0</v>
      </c>
      <c r="G302" s="72">
        <v>0</v>
      </c>
    </row>
    <row r="303" spans="1:7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>
        <v>0</v>
      </c>
      <c r="G303" s="72">
        <v>0</v>
      </c>
    </row>
    <row r="304" spans="1:7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>
        <v>0</v>
      </c>
      <c r="G304" s="72">
        <v>0</v>
      </c>
    </row>
    <row r="305" spans="1:7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>
        <v>0</v>
      </c>
      <c r="G305" s="72">
        <v>0</v>
      </c>
    </row>
    <row r="306" spans="1:7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7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>
        <v>0</v>
      </c>
      <c r="G307" s="72">
        <v>0</v>
      </c>
    </row>
    <row r="308" spans="1:7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>
        <v>0</v>
      </c>
      <c r="G308" s="72">
        <v>0</v>
      </c>
    </row>
    <row r="309" spans="1:7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>
        <v>0</v>
      </c>
      <c r="G309" s="72">
        <v>0</v>
      </c>
    </row>
    <row r="310" spans="1:7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>
        <v>0</v>
      </c>
      <c r="G310" s="72">
        <v>0</v>
      </c>
    </row>
    <row r="311" spans="1:7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7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>
        <v>0</v>
      </c>
      <c r="G312" s="72">
        <v>0</v>
      </c>
    </row>
    <row r="313" spans="1:7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>
        <v>0</v>
      </c>
      <c r="G313" s="72">
        <v>0</v>
      </c>
    </row>
    <row r="314" spans="1:7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>
        <v>0</v>
      </c>
      <c r="G314" s="72">
        <v>0</v>
      </c>
    </row>
    <row r="315" spans="1:7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>
        <v>0</v>
      </c>
      <c r="G315" s="72">
        <v>0</v>
      </c>
    </row>
    <row r="316" spans="1:7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>
        <v>0</v>
      </c>
      <c r="G316" s="72">
        <v>0</v>
      </c>
    </row>
    <row r="317" spans="1:7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>
        <v>0</v>
      </c>
      <c r="G317" s="72">
        <v>0</v>
      </c>
    </row>
    <row r="318" spans="1:7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>
        <v>0</v>
      </c>
      <c r="G318" s="72">
        <v>0</v>
      </c>
    </row>
    <row r="319" spans="1:7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7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7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>
        <v>0</v>
      </c>
      <c r="G321" s="67">
        <v>0</v>
      </c>
    </row>
    <row r="322" spans="1:7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>
        <v>0</v>
      </c>
      <c r="G322" s="67">
        <v>0</v>
      </c>
    </row>
    <row r="323" spans="1:7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>
        <v>0</v>
      </c>
      <c r="G323" s="67">
        <v>0</v>
      </c>
    </row>
    <row r="324" spans="1:7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>
        <v>0</v>
      </c>
      <c r="G324" s="67">
        <v>0</v>
      </c>
    </row>
    <row r="325" spans="1:7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7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>
        <v>0</v>
      </c>
      <c r="G326" s="67">
        <v>0</v>
      </c>
    </row>
    <row r="327" spans="1:7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>
        <v>0</v>
      </c>
      <c r="G327" s="67">
        <v>0</v>
      </c>
    </row>
    <row r="328" spans="1:7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>
        <v>0</v>
      </c>
      <c r="G328" s="67">
        <v>0</v>
      </c>
    </row>
    <row r="329" spans="1:7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>
        <v>0</v>
      </c>
      <c r="G329" s="67">
        <v>0</v>
      </c>
    </row>
    <row r="330" spans="1:7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>
        <v>0</v>
      </c>
      <c r="G330" s="67">
        <v>0</v>
      </c>
    </row>
    <row r="331" spans="1:7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>
        <v>0</v>
      </c>
      <c r="G331" s="67">
        <v>0</v>
      </c>
    </row>
    <row r="332" spans="1:7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>
        <v>0</v>
      </c>
      <c r="G332" s="67">
        <v>0</v>
      </c>
    </row>
    <row r="333" spans="1:7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>
        <v>0</v>
      </c>
      <c r="G333" s="67">
        <v>0</v>
      </c>
    </row>
    <row r="334" spans="1:7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7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  <c r="F335" s="75">
        <v>0</v>
      </c>
      <c r="G335" s="75">
        <v>0</v>
      </c>
    </row>
    <row r="336" spans="1:7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  <c r="F336" s="75">
        <v>0</v>
      </c>
      <c r="G336" s="75">
        <v>0</v>
      </c>
    </row>
    <row r="337" spans="1:7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  <c r="F337" s="75">
        <v>0</v>
      </c>
      <c r="G337" s="75">
        <v>0</v>
      </c>
    </row>
    <row r="338" spans="1:7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7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  <c r="F339" s="75">
        <v>0</v>
      </c>
      <c r="G339" s="75">
        <v>0</v>
      </c>
    </row>
    <row r="340" spans="1:7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  <c r="F340" s="75">
        <v>0</v>
      </c>
      <c r="G340" s="75">
        <v>0</v>
      </c>
    </row>
    <row r="341" spans="1:7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  <c r="F341" s="75">
        <v>0</v>
      </c>
      <c r="G341" s="75">
        <v>0</v>
      </c>
    </row>
    <row r="342" spans="1:7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  <c r="F342" s="75">
        <v>0</v>
      </c>
      <c r="G342" s="75">
        <v>0</v>
      </c>
    </row>
    <row r="343" spans="1:7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  <c r="F343" s="75">
        <v>0</v>
      </c>
      <c r="G343" s="75">
        <v>0</v>
      </c>
    </row>
    <row r="344" spans="1:7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  <c r="F344" s="75">
        <v>0</v>
      </c>
      <c r="G344" s="75">
        <v>0</v>
      </c>
    </row>
    <row r="345" spans="1:7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  <c r="F345" s="75">
        <v>0</v>
      </c>
      <c r="G345" s="75">
        <v>0</v>
      </c>
    </row>
    <row r="346" spans="1:7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  <c r="F346" s="75">
        <v>0</v>
      </c>
      <c r="G346" s="75">
        <v>0</v>
      </c>
    </row>
    <row r="347" spans="1:7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7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  <c r="F348" s="75">
        <v>0</v>
      </c>
      <c r="G348" s="75">
        <v>0</v>
      </c>
    </row>
    <row r="349" spans="1:7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  <c r="F349" s="75">
        <v>0</v>
      </c>
      <c r="G349" s="75">
        <v>0</v>
      </c>
    </row>
    <row r="350" spans="1:7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  <c r="F350" s="75">
        <v>0</v>
      </c>
      <c r="G350" s="75">
        <v>0</v>
      </c>
    </row>
    <row r="351" spans="1:7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  <c r="F351" s="75">
        <v>0</v>
      </c>
      <c r="G351" s="75">
        <v>0</v>
      </c>
    </row>
    <row r="352" spans="1:7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7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  <c r="F353" s="77">
        <v>0</v>
      </c>
      <c r="G353" s="77">
        <v>0</v>
      </c>
    </row>
    <row r="354" spans="1:7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  <c r="F354" s="77">
        <v>0</v>
      </c>
      <c r="G354" s="77">
        <v>0</v>
      </c>
    </row>
    <row r="355" spans="1:7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  <c r="F355" s="77">
        <v>0</v>
      </c>
      <c r="G355" s="77">
        <v>0</v>
      </c>
    </row>
    <row r="356" spans="1:7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  <c r="F356" s="77">
        <v>0</v>
      </c>
      <c r="G356" s="77">
        <v>0</v>
      </c>
    </row>
    <row r="357" spans="1:7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7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  <c r="F358" s="77">
        <v>0</v>
      </c>
      <c r="G358" s="77">
        <v>0</v>
      </c>
    </row>
    <row r="359" spans="1:7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  <c r="F359" s="77">
        <v>0</v>
      </c>
      <c r="G359" s="77">
        <v>0</v>
      </c>
    </row>
    <row r="360" spans="1:7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  <c r="F360" s="77">
        <v>0</v>
      </c>
      <c r="G360" s="77">
        <v>0</v>
      </c>
    </row>
    <row r="361" spans="1:7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  <c r="F361" s="77">
        <v>0</v>
      </c>
      <c r="G361" s="77">
        <v>0</v>
      </c>
    </row>
    <row r="362" spans="1:7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  <c r="F362" s="77">
        <v>0</v>
      </c>
      <c r="G362" s="77">
        <v>0</v>
      </c>
    </row>
    <row r="363" spans="1:7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  <c r="F363" s="77">
        <v>0</v>
      </c>
      <c r="G363" s="77">
        <v>0</v>
      </c>
    </row>
    <row r="364" spans="1:7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  <c r="F364" s="77">
        <v>0</v>
      </c>
      <c r="G364" s="77">
        <v>0</v>
      </c>
    </row>
    <row r="365" spans="1:7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  <c r="F365" s="77">
        <v>0</v>
      </c>
      <c r="G365" s="77">
        <v>0</v>
      </c>
    </row>
    <row r="366" spans="1:7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  <c r="F366" s="72">
        <v>0</v>
      </c>
      <c r="G366" s="72">
        <v>0</v>
      </c>
    </row>
    <row r="367" spans="1:7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7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  <c r="F368" s="72">
        <v>0</v>
      </c>
      <c r="G368" s="72">
        <v>0</v>
      </c>
    </row>
    <row r="369" spans="1:7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  <c r="F369" s="72">
        <v>0</v>
      </c>
      <c r="G369" s="72">
        <v>0</v>
      </c>
    </row>
    <row r="370" spans="1:7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  <c r="F370" s="78">
        <v>0</v>
      </c>
      <c r="G370" s="78">
        <v>0</v>
      </c>
    </row>
    <row r="371" spans="1:7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7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7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  <c r="F373" s="77">
        <v>0</v>
      </c>
      <c r="G373" s="77">
        <v>0</v>
      </c>
    </row>
    <row r="374" spans="1:7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7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  <c r="F375" s="77">
        <v>0</v>
      </c>
      <c r="G375" s="77">
        <v>0</v>
      </c>
    </row>
    <row r="376" spans="1:7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  <c r="F376" s="77">
        <v>0</v>
      </c>
      <c r="G376" s="77">
        <v>0</v>
      </c>
    </row>
    <row r="377" spans="1:7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  <c r="F377" s="77">
        <v>0</v>
      </c>
      <c r="G377" s="77">
        <v>0</v>
      </c>
    </row>
    <row r="378" spans="1:7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  <c r="F378" s="77">
        <v>0</v>
      </c>
      <c r="G378" s="77">
        <v>0</v>
      </c>
    </row>
    <row r="379" spans="1:7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  <c r="F379" s="77">
        <v>0</v>
      </c>
      <c r="G379" s="77">
        <v>0</v>
      </c>
    </row>
    <row r="380" spans="1:7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  <c r="F380" s="77">
        <v>0</v>
      </c>
      <c r="G380" s="77">
        <v>0</v>
      </c>
    </row>
    <row r="381" spans="1:7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  <c r="F381" s="77">
        <v>0</v>
      </c>
      <c r="G381" s="77">
        <v>0</v>
      </c>
    </row>
    <row r="382" spans="1:7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  <c r="F382" s="77">
        <v>0</v>
      </c>
      <c r="G382" s="77">
        <v>0</v>
      </c>
    </row>
    <row r="383" spans="1:7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  <c r="F383" s="80">
        <v>0</v>
      </c>
      <c r="G383" s="80">
        <v>0</v>
      </c>
    </row>
    <row r="384" spans="1:7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  <c r="F384" s="80">
        <v>0</v>
      </c>
      <c r="G384" s="80">
        <v>0</v>
      </c>
    </row>
    <row r="385" spans="1:7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7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  <c r="F386" s="72">
        <v>0</v>
      </c>
      <c r="G386" s="72">
        <v>0</v>
      </c>
    </row>
    <row r="387" spans="1:7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  <c r="F387" s="72">
        <v>0</v>
      </c>
      <c r="G387" s="72">
        <v>0</v>
      </c>
    </row>
    <row r="388" spans="1:7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  <c r="F388" s="72">
        <v>0</v>
      </c>
      <c r="G388" s="72">
        <v>0</v>
      </c>
    </row>
    <row r="389" spans="1:7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  <c r="F389" s="72">
        <v>0</v>
      </c>
      <c r="G389" s="72">
        <v>0</v>
      </c>
    </row>
    <row r="390" spans="1:7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  <c r="F390" s="72">
        <v>0</v>
      </c>
      <c r="G390" s="72">
        <v>0</v>
      </c>
    </row>
    <row r="391" spans="1:7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  <c r="F391" s="72">
        <v>0</v>
      </c>
      <c r="G391" s="72">
        <v>0</v>
      </c>
    </row>
    <row r="392" spans="1:7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  <c r="F392" s="72">
        <v>0</v>
      </c>
      <c r="G392" s="72">
        <v>0</v>
      </c>
    </row>
    <row r="393" spans="1:7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  <c r="F393" s="72">
        <v>0</v>
      </c>
      <c r="G393" s="72">
        <v>0</v>
      </c>
    </row>
    <row r="394" spans="1:7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  <c r="F394" s="72">
        <v>0</v>
      </c>
      <c r="G394" s="72">
        <v>0</v>
      </c>
    </row>
    <row r="395" spans="1:7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7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  <c r="F396" s="72">
        <v>0</v>
      </c>
      <c r="G396" s="72">
        <v>0</v>
      </c>
    </row>
    <row r="397" spans="1:7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  <c r="F397" s="72">
        <v>0</v>
      </c>
      <c r="G397" s="72">
        <v>0</v>
      </c>
    </row>
    <row r="398" spans="1:7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  <c r="F398" s="72">
        <v>0</v>
      </c>
      <c r="G398" s="72">
        <v>0</v>
      </c>
    </row>
    <row r="399" spans="1:7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  <c r="F399" s="72">
        <v>0</v>
      </c>
      <c r="G399" s="72">
        <v>0</v>
      </c>
    </row>
    <row r="400" spans="1:7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  <c r="F400" s="72">
        <v>0</v>
      </c>
      <c r="G400" s="72">
        <v>0</v>
      </c>
    </row>
    <row r="401" spans="1:7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  <c r="F401" s="72">
        <v>0</v>
      </c>
      <c r="G401" s="72">
        <v>0</v>
      </c>
    </row>
    <row r="402" spans="1:7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  <c r="F402" s="72">
        <v>0</v>
      </c>
      <c r="G402" s="72">
        <v>0</v>
      </c>
    </row>
    <row r="403" spans="1:7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  <c r="F403" s="72">
        <v>0</v>
      </c>
      <c r="G403" s="72">
        <v>0</v>
      </c>
    </row>
    <row r="404" spans="1:7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  <c r="F404" s="72">
        <v>0</v>
      </c>
      <c r="G404" s="72">
        <v>0</v>
      </c>
    </row>
    <row r="405" spans="1:7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7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  <c r="F406" s="72">
        <v>0</v>
      </c>
      <c r="G406" s="72">
        <v>0</v>
      </c>
    </row>
    <row r="407" spans="1:7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  <c r="F407" s="72">
        <v>0</v>
      </c>
      <c r="G407" s="72">
        <v>0</v>
      </c>
    </row>
    <row r="408" spans="1:7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  <c r="F408" s="72">
        <v>0</v>
      </c>
      <c r="G408" s="72">
        <v>0</v>
      </c>
    </row>
    <row r="409" spans="1:7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  <c r="F409" s="72">
        <v>0</v>
      </c>
      <c r="G409" s="72">
        <v>0</v>
      </c>
    </row>
    <row r="410" spans="1:7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7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  <c r="F411" s="72">
        <v>0</v>
      </c>
      <c r="G411" s="72">
        <v>0</v>
      </c>
    </row>
    <row r="412" spans="1:7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  <c r="F412" s="72">
        <v>0</v>
      </c>
      <c r="G412" s="72">
        <v>0</v>
      </c>
    </row>
    <row r="413" spans="1:7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  <c r="F413" s="72">
        <v>0</v>
      </c>
      <c r="G413" s="72">
        <v>0</v>
      </c>
    </row>
    <row r="414" spans="1:7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  <c r="F414" s="72">
        <v>0</v>
      </c>
      <c r="G414" s="72">
        <v>0</v>
      </c>
    </row>
    <row r="415" spans="1:7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7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  <c r="F416" s="72">
        <v>0</v>
      </c>
      <c r="G416" s="72">
        <v>0</v>
      </c>
    </row>
    <row r="417" spans="1:7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  <c r="F417" s="72">
        <v>0</v>
      </c>
      <c r="G417" s="72">
        <v>0</v>
      </c>
    </row>
    <row r="418" spans="1:7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  <c r="F418" s="72">
        <v>0</v>
      </c>
      <c r="G418" s="72">
        <v>0</v>
      </c>
    </row>
    <row r="419" spans="1:7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  <c r="F419" s="72">
        <v>0</v>
      </c>
      <c r="G419" s="72">
        <v>0</v>
      </c>
    </row>
    <row r="420" spans="1:7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  <c r="F420" s="72">
        <v>0</v>
      </c>
      <c r="G420" s="72">
        <v>0</v>
      </c>
    </row>
    <row r="421" spans="1:7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  <c r="F421" s="72">
        <v>0</v>
      </c>
      <c r="G421" s="72">
        <v>0</v>
      </c>
    </row>
    <row r="422" spans="1:7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  <c r="F422" s="72">
        <v>0</v>
      </c>
      <c r="G422" s="72">
        <v>0</v>
      </c>
    </row>
    <row r="423" spans="1:7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  <c r="F423" s="72">
        <v>0</v>
      </c>
      <c r="G423" s="72">
        <v>0</v>
      </c>
    </row>
    <row r="424" spans="1:7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7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  <c r="F425" s="72">
        <v>0</v>
      </c>
      <c r="G425" s="72">
        <v>0</v>
      </c>
    </row>
    <row r="426" spans="1:7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  <c r="F426" s="72">
        <v>0</v>
      </c>
      <c r="G426" s="72">
        <v>0</v>
      </c>
    </row>
    <row r="427" spans="1:7" ht="15" customHeight="1" x14ac:dyDescent="0.2"/>
    <row r="428" spans="1:7" ht="15" customHeight="1" x14ac:dyDescent="0.2"/>
    <row r="429" spans="1:7" ht="15" customHeight="1" x14ac:dyDescent="0.2"/>
    <row r="430" spans="1:7" ht="15" customHeight="1" x14ac:dyDescent="0.2"/>
    <row r="431" spans="1:7" ht="15" customHeight="1" x14ac:dyDescent="0.2"/>
    <row r="432" spans="1:7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  <c r="G9" s="74">
        <v>0</v>
      </c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  <c r="G10" s="74">
        <v>0</v>
      </c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  <c r="G12" s="74">
        <v>0</v>
      </c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  <c r="G13" s="74">
        <v>0</v>
      </c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  <c r="G15" s="67">
        <v>0</v>
      </c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  <c r="G16" s="67">
        <v>0</v>
      </c>
    </row>
    <row r="17" spans="1:7" x14ac:dyDescent="0.2">
      <c r="A17" s="38">
        <v>6323</v>
      </c>
      <c r="B17" s="39" t="s">
        <v>34</v>
      </c>
      <c r="C17" s="37" t="s">
        <v>35</v>
      </c>
      <c r="D17" s="5"/>
      <c r="E17" s="5">
        <v>0</v>
      </c>
      <c r="F17" s="72"/>
      <c r="G17" s="67">
        <v>0</v>
      </c>
    </row>
    <row r="18" spans="1:7" x14ac:dyDescent="0.2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  <c r="G18" s="67">
        <v>0</v>
      </c>
    </row>
    <row r="19" spans="1:7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7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7" x14ac:dyDescent="0.2">
      <c r="A21" s="38" t="s">
        <v>42</v>
      </c>
      <c r="B21" s="39" t="s">
        <v>43</v>
      </c>
      <c r="C21" s="40" t="s">
        <v>42</v>
      </c>
      <c r="D21" s="5"/>
      <c r="E21" s="5">
        <v>0</v>
      </c>
      <c r="F21" s="72"/>
      <c r="G21" s="67">
        <v>0</v>
      </c>
    </row>
    <row r="22" spans="1:7" x14ac:dyDescent="0.2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  <c r="G22" s="67">
        <v>0</v>
      </c>
    </row>
    <row r="23" spans="1:7" ht="24" x14ac:dyDescent="0.2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  <c r="G23" s="67">
        <v>0</v>
      </c>
    </row>
    <row r="24" spans="1:7" ht="24" x14ac:dyDescent="0.2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  <c r="G24" s="67">
        <v>0</v>
      </c>
    </row>
    <row r="25" spans="1:7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7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  <c r="G26" s="75">
        <v>0</v>
      </c>
    </row>
    <row r="27" spans="1:7" s="75" customFormat="1" x14ac:dyDescent="0.2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  <c r="G27" s="75">
        <v>0</v>
      </c>
    </row>
    <row r="28" spans="1:7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>
        <v>0</v>
      </c>
      <c r="F28" s="72"/>
      <c r="G28" s="75">
        <v>0</v>
      </c>
    </row>
    <row r="29" spans="1:7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>
        <v>0</v>
      </c>
      <c r="F29" s="72"/>
      <c r="G29" s="75">
        <v>0</v>
      </c>
    </row>
    <row r="30" spans="1:7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7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0</v>
      </c>
      <c r="G31" s="72">
        <v>0</v>
      </c>
    </row>
    <row r="32" spans="1:7" s="72" customFormat="1" x14ac:dyDescent="0.2">
      <c r="A32" s="44">
        <v>6392</v>
      </c>
      <c r="B32" s="45" t="s">
        <v>64</v>
      </c>
      <c r="C32" s="43" t="s">
        <v>65</v>
      </c>
      <c r="D32" s="6"/>
      <c r="E32" s="6">
        <v>0</v>
      </c>
      <c r="G32" s="72">
        <v>0</v>
      </c>
    </row>
    <row r="33" spans="1:7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0</v>
      </c>
      <c r="G33" s="72">
        <v>0</v>
      </c>
    </row>
    <row r="34" spans="1:7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>
        <v>0</v>
      </c>
      <c r="G34" s="72">
        <v>0</v>
      </c>
    </row>
    <row r="35" spans="1:7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7" x14ac:dyDescent="0.2">
      <c r="A36" s="48">
        <v>6711</v>
      </c>
      <c r="B36" s="39" t="s">
        <v>72</v>
      </c>
      <c r="C36" s="47" t="s">
        <v>73</v>
      </c>
      <c r="D36" s="7"/>
      <c r="E36" s="7">
        <v>0</v>
      </c>
      <c r="F36" s="72"/>
      <c r="G36" s="67">
        <v>0</v>
      </c>
    </row>
    <row r="37" spans="1:7" ht="24" x14ac:dyDescent="0.2">
      <c r="A37" s="48">
        <v>6712</v>
      </c>
      <c r="B37" s="49" t="s">
        <v>74</v>
      </c>
      <c r="C37" s="47" t="s">
        <v>75</v>
      </c>
      <c r="D37" s="7"/>
      <c r="E37" s="7">
        <v>0</v>
      </c>
      <c r="F37" s="72"/>
      <c r="G37" s="67">
        <v>0</v>
      </c>
    </row>
    <row r="38" spans="1:7" ht="24" x14ac:dyDescent="0.2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  <c r="G38" s="67">
        <v>0</v>
      </c>
    </row>
    <row r="39" spans="1:7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v>0</v>
      </c>
      <c r="F39" s="72"/>
      <c r="G39" s="73">
        <v>0</v>
      </c>
    </row>
    <row r="40" spans="1:7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7" x14ac:dyDescent="0.2">
      <c r="A41" s="48">
        <v>8413</v>
      </c>
      <c r="B41" s="50" t="s">
        <v>82</v>
      </c>
      <c r="C41" s="47" t="s">
        <v>83</v>
      </c>
      <c r="D41" s="7"/>
      <c r="E41" s="7">
        <v>0</v>
      </c>
      <c r="F41" s="72"/>
      <c r="G41" s="67">
        <v>0</v>
      </c>
    </row>
    <row r="42" spans="1:7" x14ac:dyDescent="0.2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  <c r="G42" s="67">
        <v>0</v>
      </c>
    </row>
    <row r="43" spans="1:7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7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7" ht="12.75" customHeight="1" x14ac:dyDescent="0.2">
      <c r="A45" s="48">
        <v>31</v>
      </c>
      <c r="B45" s="50" t="s">
        <v>88</v>
      </c>
      <c r="C45" s="47" t="s">
        <v>89</v>
      </c>
      <c r="D45" s="4">
        <f>D46+D51+D52</f>
        <v>0</v>
      </c>
      <c r="E45" s="4">
        <f>E46+E51+E52</f>
        <v>0</v>
      </c>
    </row>
    <row r="46" spans="1:7" ht="12.75" customHeight="1" x14ac:dyDescent="0.2">
      <c r="A46" s="48">
        <v>311</v>
      </c>
      <c r="B46" s="50" t="s">
        <v>90</v>
      </c>
      <c r="C46" s="47" t="s">
        <v>91</v>
      </c>
      <c r="D46" s="4">
        <f>SUM(D47:D50)</f>
        <v>0</v>
      </c>
      <c r="E46" s="4">
        <f>SUM(E47:E50)</f>
        <v>0</v>
      </c>
    </row>
    <row r="47" spans="1:7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0</v>
      </c>
      <c r="G47" s="67">
        <v>0</v>
      </c>
    </row>
    <row r="48" spans="1:7" ht="12.75" customHeight="1" x14ac:dyDescent="0.2">
      <c r="A48" s="48">
        <v>3112</v>
      </c>
      <c r="B48" s="50" t="s">
        <v>94</v>
      </c>
      <c r="C48" s="47" t="s">
        <v>95</v>
      </c>
      <c r="D48" s="7"/>
      <c r="E48" s="7">
        <v>0</v>
      </c>
      <c r="G48" s="67">
        <v>0</v>
      </c>
    </row>
    <row r="49" spans="1:7" ht="12.75" customHeight="1" x14ac:dyDescent="0.2">
      <c r="A49" s="48">
        <v>3113</v>
      </c>
      <c r="B49" s="39" t="s">
        <v>96</v>
      </c>
      <c r="C49" s="47" t="s">
        <v>97</v>
      </c>
      <c r="D49" s="7"/>
      <c r="E49" s="7">
        <v>0</v>
      </c>
      <c r="G49" s="67">
        <v>0</v>
      </c>
    </row>
    <row r="50" spans="1:7" ht="12.75" customHeight="1" x14ac:dyDescent="0.2">
      <c r="A50" s="48">
        <v>3114</v>
      </c>
      <c r="B50" s="39" t="s">
        <v>98</v>
      </c>
      <c r="C50" s="47" t="s">
        <v>99</v>
      </c>
      <c r="D50" s="7"/>
      <c r="E50" s="7">
        <v>0</v>
      </c>
      <c r="G50" s="67">
        <v>0</v>
      </c>
    </row>
    <row r="51" spans="1:7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0</v>
      </c>
      <c r="G51" s="67">
        <v>0</v>
      </c>
    </row>
    <row r="52" spans="1:7" ht="12.75" customHeight="1" x14ac:dyDescent="0.2">
      <c r="A52" s="48">
        <v>313</v>
      </c>
      <c r="B52" s="39" t="s">
        <v>102</v>
      </c>
      <c r="C52" s="47" t="s">
        <v>103</v>
      </c>
      <c r="D52" s="4">
        <f>SUM(D53:D55)</f>
        <v>0</v>
      </c>
      <c r="E52" s="4">
        <f>SUM(E53:E55)</f>
        <v>0</v>
      </c>
    </row>
    <row r="53" spans="1:7" ht="12.75" customHeight="1" x14ac:dyDescent="0.2">
      <c r="A53" s="48">
        <v>3131</v>
      </c>
      <c r="B53" s="39" t="s">
        <v>104</v>
      </c>
      <c r="C53" s="47" t="s">
        <v>105</v>
      </c>
      <c r="D53" s="7"/>
      <c r="E53" s="7">
        <v>0</v>
      </c>
      <c r="G53" s="67">
        <v>0</v>
      </c>
    </row>
    <row r="54" spans="1:7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0</v>
      </c>
      <c r="G54" s="67">
        <v>0</v>
      </c>
    </row>
    <row r="55" spans="1:7" ht="12.75" customHeight="1" x14ac:dyDescent="0.2">
      <c r="A55" s="48">
        <v>3133</v>
      </c>
      <c r="B55" s="50" t="s">
        <v>108</v>
      </c>
      <c r="C55" s="47" t="s">
        <v>109</v>
      </c>
      <c r="D55" s="7"/>
      <c r="E55" s="7">
        <v>0</v>
      </c>
      <c r="G55" s="67">
        <v>0</v>
      </c>
    </row>
    <row r="56" spans="1:7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7" ht="12.75" customHeight="1" x14ac:dyDescent="0.2">
      <c r="A57" s="48">
        <v>321</v>
      </c>
      <c r="B57" s="50" t="s">
        <v>112</v>
      </c>
      <c r="C57" s="47" t="s">
        <v>113</v>
      </c>
      <c r="D57" s="4">
        <f>SUM(D58:D61)</f>
        <v>0</v>
      </c>
      <c r="E57" s="4">
        <f>SUM(E58:E61)</f>
        <v>0</v>
      </c>
    </row>
    <row r="58" spans="1:7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0</v>
      </c>
      <c r="G58" s="67">
        <v>0</v>
      </c>
    </row>
    <row r="59" spans="1:7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0</v>
      </c>
      <c r="G59" s="67">
        <v>0</v>
      </c>
    </row>
    <row r="60" spans="1:7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0</v>
      </c>
      <c r="G60" s="67">
        <v>0</v>
      </c>
    </row>
    <row r="61" spans="1:7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0</v>
      </c>
      <c r="G61" s="67">
        <v>0</v>
      </c>
    </row>
    <row r="62" spans="1:7" ht="12.75" customHeight="1" x14ac:dyDescent="0.2">
      <c r="A62" s="48">
        <v>322</v>
      </c>
      <c r="B62" s="50" t="s">
        <v>122</v>
      </c>
      <c r="C62" s="47" t="s">
        <v>123</v>
      </c>
      <c r="D62" s="4">
        <f>SUM(D63:D69)</f>
        <v>0</v>
      </c>
      <c r="E62" s="4">
        <v>0</v>
      </c>
      <c r="G62" s="67">
        <v>0</v>
      </c>
    </row>
    <row r="63" spans="1:7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0</v>
      </c>
      <c r="G63" s="67">
        <v>0</v>
      </c>
    </row>
    <row r="64" spans="1:7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0</v>
      </c>
      <c r="G64" s="67">
        <v>0</v>
      </c>
    </row>
    <row r="65" spans="1:7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0</v>
      </c>
      <c r="G65" s="67">
        <v>0</v>
      </c>
    </row>
    <row r="66" spans="1:7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0</v>
      </c>
      <c r="G66" s="67">
        <v>0</v>
      </c>
    </row>
    <row r="67" spans="1:7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0</v>
      </c>
      <c r="G67" s="67">
        <v>0</v>
      </c>
    </row>
    <row r="68" spans="1:7" ht="12.75" customHeight="1" x14ac:dyDescent="0.2">
      <c r="A68" s="48">
        <v>3226</v>
      </c>
      <c r="B68" s="39" t="s">
        <v>134</v>
      </c>
      <c r="C68" s="47" t="s">
        <v>135</v>
      </c>
      <c r="D68" s="7"/>
      <c r="E68" s="7">
        <v>0</v>
      </c>
      <c r="G68" s="67">
        <v>0</v>
      </c>
    </row>
    <row r="69" spans="1:7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7" ht="12.75" customHeight="1" x14ac:dyDescent="0.2">
      <c r="A70" s="48">
        <v>323</v>
      </c>
      <c r="B70" s="39" t="s">
        <v>138</v>
      </c>
      <c r="C70" s="47" t="s">
        <v>139</v>
      </c>
      <c r="D70" s="4">
        <f>SUM(D71:D79)</f>
        <v>0</v>
      </c>
      <c r="E70" s="4">
        <f>SUM(E71:E79)</f>
        <v>0</v>
      </c>
    </row>
    <row r="71" spans="1:7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0</v>
      </c>
      <c r="G71" s="67">
        <v>0</v>
      </c>
    </row>
    <row r="72" spans="1:7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v>0</v>
      </c>
      <c r="G72" s="67">
        <v>0</v>
      </c>
    </row>
    <row r="73" spans="1:7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0</v>
      </c>
      <c r="G73" s="67">
        <v>0</v>
      </c>
    </row>
    <row r="74" spans="1:7" ht="12.75" customHeight="1" x14ac:dyDescent="0.2">
      <c r="A74" s="48">
        <v>3234</v>
      </c>
      <c r="B74" s="39" t="s">
        <v>146</v>
      </c>
      <c r="C74" s="47" t="s">
        <v>147</v>
      </c>
      <c r="D74" s="7"/>
      <c r="E74" s="7">
        <v>0</v>
      </c>
      <c r="G74" s="67">
        <v>0</v>
      </c>
    </row>
    <row r="75" spans="1:7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0</v>
      </c>
      <c r="G75" s="67">
        <v>0</v>
      </c>
    </row>
    <row r="76" spans="1:7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0</v>
      </c>
      <c r="G76" s="67">
        <v>0</v>
      </c>
    </row>
    <row r="77" spans="1:7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0</v>
      </c>
      <c r="G77" s="67">
        <v>0</v>
      </c>
    </row>
    <row r="78" spans="1:7" ht="12.75" customHeight="1" x14ac:dyDescent="0.2">
      <c r="A78" s="48">
        <v>3238</v>
      </c>
      <c r="B78" s="50" t="s">
        <v>154</v>
      </c>
      <c r="C78" s="47" t="s">
        <v>155</v>
      </c>
      <c r="D78" s="7"/>
      <c r="E78" s="7">
        <v>0</v>
      </c>
      <c r="G78" s="67">
        <v>0</v>
      </c>
    </row>
    <row r="79" spans="1:7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0</v>
      </c>
      <c r="G79" s="67">
        <v>0</v>
      </c>
    </row>
    <row r="80" spans="1:7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0</v>
      </c>
      <c r="G80" s="67">
        <v>0</v>
      </c>
    </row>
    <row r="81" spans="1:7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7" x14ac:dyDescent="0.2">
      <c r="A82" s="38" t="s">
        <v>162</v>
      </c>
      <c r="B82" s="39" t="s">
        <v>163</v>
      </c>
      <c r="C82" s="40" t="s">
        <v>162</v>
      </c>
      <c r="D82" s="5"/>
      <c r="E82" s="5">
        <v>0</v>
      </c>
      <c r="G82" s="67">
        <v>0</v>
      </c>
    </row>
    <row r="83" spans="1:7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>
        <v>0</v>
      </c>
      <c r="G83" s="67">
        <v>0</v>
      </c>
    </row>
    <row r="84" spans="1:7" x14ac:dyDescent="0.2">
      <c r="A84" s="38" t="s">
        <v>166</v>
      </c>
      <c r="B84" s="39" t="s">
        <v>167</v>
      </c>
      <c r="C84" s="40" t="s">
        <v>166</v>
      </c>
      <c r="D84" s="5"/>
      <c r="E84" s="5">
        <v>0</v>
      </c>
      <c r="G84" s="67">
        <v>0</v>
      </c>
    </row>
    <row r="85" spans="1:7" x14ac:dyDescent="0.2">
      <c r="A85" s="38" t="s">
        <v>168</v>
      </c>
      <c r="B85" s="39" t="s">
        <v>169</v>
      </c>
      <c r="C85" s="40" t="s">
        <v>168</v>
      </c>
      <c r="D85" s="5"/>
      <c r="E85" s="5">
        <v>0</v>
      </c>
      <c r="G85" s="67">
        <v>0</v>
      </c>
    </row>
    <row r="86" spans="1:7" ht="12.75" customHeight="1" x14ac:dyDescent="0.2">
      <c r="A86" s="48">
        <v>329</v>
      </c>
      <c r="B86" s="50" t="s">
        <v>170</v>
      </c>
      <c r="C86" s="47" t="s">
        <v>171</v>
      </c>
      <c r="D86" s="4">
        <f>SUM(D87:D93)</f>
        <v>0</v>
      </c>
      <c r="E86" s="4">
        <f>SUM(E87:E93)</f>
        <v>0</v>
      </c>
    </row>
    <row r="87" spans="1:7" ht="12.75" customHeight="1" x14ac:dyDescent="0.2">
      <c r="A87" s="48">
        <v>3291</v>
      </c>
      <c r="B87" s="51" t="s">
        <v>172</v>
      </c>
      <c r="C87" s="47" t="s">
        <v>173</v>
      </c>
      <c r="D87" s="7"/>
      <c r="E87" s="7">
        <v>0</v>
      </c>
      <c r="G87" s="67">
        <v>0</v>
      </c>
    </row>
    <row r="88" spans="1:7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0</v>
      </c>
      <c r="G88" s="67">
        <v>0</v>
      </c>
    </row>
    <row r="89" spans="1:7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0</v>
      </c>
      <c r="G89" s="67">
        <v>0</v>
      </c>
    </row>
    <row r="90" spans="1:7" ht="12.75" customHeight="1" x14ac:dyDescent="0.2">
      <c r="A90" s="48">
        <v>3294</v>
      </c>
      <c r="B90" s="50" t="s">
        <v>178</v>
      </c>
      <c r="C90" s="47" t="s">
        <v>179</v>
      </c>
      <c r="D90" s="7"/>
      <c r="E90" s="7">
        <v>0</v>
      </c>
      <c r="G90" s="67">
        <v>0</v>
      </c>
    </row>
    <row r="91" spans="1:7" ht="12.75" customHeight="1" x14ac:dyDescent="0.2">
      <c r="A91" s="48">
        <v>3295</v>
      </c>
      <c r="B91" s="50" t="s">
        <v>180</v>
      </c>
      <c r="C91" s="47" t="s">
        <v>181</v>
      </c>
      <c r="D91" s="7"/>
      <c r="E91" s="7">
        <v>0</v>
      </c>
      <c r="G91" s="67">
        <v>0</v>
      </c>
    </row>
    <row r="92" spans="1:7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>
        <v>0</v>
      </c>
      <c r="G92" s="67">
        <v>0</v>
      </c>
    </row>
    <row r="93" spans="1:7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0</v>
      </c>
      <c r="G93" s="67">
        <v>0</v>
      </c>
    </row>
    <row r="94" spans="1:7" ht="12.75" customHeight="1" x14ac:dyDescent="0.2">
      <c r="A94" s="48">
        <v>34</v>
      </c>
      <c r="B94" s="51" t="s">
        <v>186</v>
      </c>
      <c r="C94" s="47" t="s">
        <v>187</v>
      </c>
      <c r="D94" s="4">
        <f>D95+D100+D108</f>
        <v>0</v>
      </c>
      <c r="E94" s="4">
        <f>E95+E100+E108</f>
        <v>0</v>
      </c>
    </row>
    <row r="95" spans="1:7" ht="12.75" customHeight="1" x14ac:dyDescent="0.2">
      <c r="A95" s="48">
        <v>341</v>
      </c>
      <c r="B95" s="50" t="s">
        <v>188</v>
      </c>
      <c r="C95" s="47" t="s">
        <v>189</v>
      </c>
      <c r="D95" s="4">
        <f>SUM(D96:D99)</f>
        <v>0</v>
      </c>
      <c r="E95" s="4">
        <f>SUM(E96:E99)</f>
        <v>0</v>
      </c>
    </row>
    <row r="96" spans="1:7" ht="12.75" customHeight="1" x14ac:dyDescent="0.2">
      <c r="A96" s="48">
        <v>3411</v>
      </c>
      <c r="B96" s="50" t="s">
        <v>190</v>
      </c>
      <c r="C96" s="47" t="s">
        <v>191</v>
      </c>
      <c r="D96" s="7"/>
      <c r="E96" s="7">
        <v>0</v>
      </c>
      <c r="G96" s="67">
        <v>0</v>
      </c>
    </row>
    <row r="97" spans="1:7" ht="12.75" customHeight="1" x14ac:dyDescent="0.2">
      <c r="A97" s="48">
        <v>3412</v>
      </c>
      <c r="B97" s="50" t="s">
        <v>192</v>
      </c>
      <c r="C97" s="47" t="s">
        <v>193</v>
      </c>
      <c r="D97" s="7"/>
      <c r="E97" s="7">
        <v>0</v>
      </c>
      <c r="G97" s="67">
        <v>0</v>
      </c>
    </row>
    <row r="98" spans="1:7" ht="12.75" customHeight="1" x14ac:dyDescent="0.2">
      <c r="A98" s="48">
        <v>3413</v>
      </c>
      <c r="B98" s="50" t="s">
        <v>194</v>
      </c>
      <c r="C98" s="47" t="s">
        <v>195</v>
      </c>
      <c r="D98" s="7"/>
      <c r="E98" s="7">
        <v>0</v>
      </c>
      <c r="G98" s="67">
        <v>0</v>
      </c>
    </row>
    <row r="99" spans="1:7" ht="12.75" customHeight="1" x14ac:dyDescent="0.2">
      <c r="A99" s="48">
        <v>3419</v>
      </c>
      <c r="B99" s="50" t="s">
        <v>196</v>
      </c>
      <c r="C99" s="47" t="s">
        <v>197</v>
      </c>
      <c r="D99" s="7"/>
      <c r="E99" s="7">
        <v>0</v>
      </c>
      <c r="G99" s="67">
        <v>0</v>
      </c>
    </row>
    <row r="100" spans="1:7" ht="12.75" customHeight="1" x14ac:dyDescent="0.2">
      <c r="A100" s="48">
        <v>342</v>
      </c>
      <c r="B100" s="50" t="s">
        <v>198</v>
      </c>
      <c r="C100" s="47" t="s">
        <v>199</v>
      </c>
      <c r="D100" s="4">
        <f>SUM(D101:D107)</f>
        <v>0</v>
      </c>
      <c r="E100" s="4">
        <f>SUM(E101:E107)</f>
        <v>0</v>
      </c>
    </row>
    <row r="101" spans="1:7" ht="24" x14ac:dyDescent="0.2">
      <c r="A101" s="48">
        <v>3421</v>
      </c>
      <c r="B101" s="50" t="s">
        <v>200</v>
      </c>
      <c r="C101" s="47" t="s">
        <v>201</v>
      </c>
      <c r="D101" s="7"/>
      <c r="E101" s="7">
        <v>0</v>
      </c>
      <c r="G101" s="67">
        <v>0</v>
      </c>
    </row>
    <row r="102" spans="1:7" ht="24" x14ac:dyDescent="0.2">
      <c r="A102" s="48">
        <v>3422</v>
      </c>
      <c r="B102" s="51" t="s">
        <v>202</v>
      </c>
      <c r="C102" s="47" t="s">
        <v>203</v>
      </c>
      <c r="D102" s="7"/>
      <c r="E102" s="7">
        <v>0</v>
      </c>
      <c r="G102" s="67">
        <v>0</v>
      </c>
    </row>
    <row r="103" spans="1:7" ht="24" x14ac:dyDescent="0.2">
      <c r="A103" s="48">
        <v>3423</v>
      </c>
      <c r="B103" s="51" t="s">
        <v>204</v>
      </c>
      <c r="C103" s="47" t="s">
        <v>205</v>
      </c>
      <c r="D103" s="7"/>
      <c r="E103" s="7">
        <v>0</v>
      </c>
      <c r="G103" s="67">
        <v>0</v>
      </c>
    </row>
    <row r="104" spans="1:7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>
        <v>0</v>
      </c>
      <c r="G104" s="67">
        <v>0</v>
      </c>
    </row>
    <row r="105" spans="1:7" x14ac:dyDescent="0.2">
      <c r="A105" s="48">
        <v>3426</v>
      </c>
      <c r="B105" s="50" t="s">
        <v>208</v>
      </c>
      <c r="C105" s="47" t="s">
        <v>209</v>
      </c>
      <c r="D105" s="7"/>
      <c r="E105" s="7">
        <v>0</v>
      </c>
      <c r="G105" s="67">
        <v>0</v>
      </c>
    </row>
    <row r="106" spans="1:7" ht="24" x14ac:dyDescent="0.2">
      <c r="A106" s="48">
        <v>3427</v>
      </c>
      <c r="B106" s="50" t="s">
        <v>210</v>
      </c>
      <c r="C106" s="47" t="s">
        <v>211</v>
      </c>
      <c r="D106" s="7"/>
      <c r="E106" s="7">
        <v>0</v>
      </c>
      <c r="G106" s="67">
        <v>0</v>
      </c>
    </row>
    <row r="107" spans="1:7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>
        <v>0</v>
      </c>
      <c r="G107" s="67">
        <v>0</v>
      </c>
    </row>
    <row r="108" spans="1:7" ht="12.75" customHeight="1" x14ac:dyDescent="0.2">
      <c r="A108" s="48">
        <v>343</v>
      </c>
      <c r="B108" s="39" t="s">
        <v>214</v>
      </c>
      <c r="C108" s="47" t="s">
        <v>215</v>
      </c>
      <c r="D108" s="4">
        <f>SUM(D109:D112)</f>
        <v>0</v>
      </c>
      <c r="E108" s="4">
        <f>SUM(E109:E112)</f>
        <v>0</v>
      </c>
    </row>
    <row r="109" spans="1:7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0</v>
      </c>
      <c r="G109" s="67">
        <v>0</v>
      </c>
    </row>
    <row r="110" spans="1:7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>
        <v>0</v>
      </c>
      <c r="G110" s="67">
        <v>0</v>
      </c>
    </row>
    <row r="111" spans="1:7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>
        <v>0</v>
      </c>
      <c r="G111" s="67">
        <v>0</v>
      </c>
    </row>
    <row r="112" spans="1:7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>
        <v>0</v>
      </c>
      <c r="G112" s="67">
        <v>0</v>
      </c>
    </row>
    <row r="113" spans="1:7" ht="12.75" customHeight="1" x14ac:dyDescent="0.2">
      <c r="A113" s="48">
        <v>35</v>
      </c>
      <c r="B113" s="39" t="s">
        <v>224</v>
      </c>
      <c r="C113" s="47" t="s">
        <v>225</v>
      </c>
      <c r="D113" s="4">
        <f>D114+D117+D121</f>
        <v>0</v>
      </c>
      <c r="E113" s="4">
        <f>E114+E117+E121</f>
        <v>0</v>
      </c>
    </row>
    <row r="114" spans="1:7" ht="24" x14ac:dyDescent="0.2">
      <c r="A114" s="48">
        <v>351</v>
      </c>
      <c r="B114" s="39" t="s">
        <v>226</v>
      </c>
      <c r="C114" s="47" t="s">
        <v>227</v>
      </c>
      <c r="D114" s="4">
        <f>SUM(D115:D116)</f>
        <v>0</v>
      </c>
      <c r="E114" s="4">
        <f>SUM(E115:E116)</f>
        <v>0</v>
      </c>
    </row>
    <row r="115" spans="1:7" ht="24" x14ac:dyDescent="0.2">
      <c r="A115" s="48">
        <v>3511</v>
      </c>
      <c r="B115" s="39" t="s">
        <v>228</v>
      </c>
      <c r="C115" s="47" t="s">
        <v>229</v>
      </c>
      <c r="D115" s="7"/>
      <c r="E115" s="7">
        <v>0</v>
      </c>
      <c r="G115" s="67">
        <v>0</v>
      </c>
    </row>
    <row r="116" spans="1:7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>
        <v>0</v>
      </c>
      <c r="G116" s="67">
        <v>0</v>
      </c>
    </row>
    <row r="117" spans="1:7" ht="36" x14ac:dyDescent="0.2">
      <c r="A117" s="48">
        <v>352</v>
      </c>
      <c r="B117" s="39" t="s">
        <v>232</v>
      </c>
      <c r="C117" s="47" t="s">
        <v>233</v>
      </c>
      <c r="D117" s="4">
        <f>SUM(D118:D120)</f>
        <v>0</v>
      </c>
      <c r="E117" s="4">
        <f>SUM(E118:E120)</f>
        <v>0</v>
      </c>
    </row>
    <row r="118" spans="1:7" ht="24" x14ac:dyDescent="0.2">
      <c r="A118" s="48">
        <v>3521</v>
      </c>
      <c r="B118" s="39" t="s">
        <v>234</v>
      </c>
      <c r="C118" s="47" t="s">
        <v>235</v>
      </c>
      <c r="D118" s="7"/>
      <c r="E118" s="7">
        <v>0</v>
      </c>
      <c r="G118" s="67">
        <v>0</v>
      </c>
    </row>
    <row r="119" spans="1:7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>
        <v>0</v>
      </c>
      <c r="G119" s="67">
        <v>0</v>
      </c>
    </row>
    <row r="120" spans="1:7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>
        <v>0</v>
      </c>
      <c r="G120" s="67">
        <v>0</v>
      </c>
    </row>
    <row r="121" spans="1:7" ht="24" x14ac:dyDescent="0.2">
      <c r="A121" s="48" t="s">
        <v>240</v>
      </c>
      <c r="B121" s="50" t="s">
        <v>241</v>
      </c>
      <c r="C121" s="47" t="s">
        <v>240</v>
      </c>
      <c r="D121" s="7"/>
      <c r="E121" s="7">
        <v>0</v>
      </c>
      <c r="G121" s="67">
        <v>0</v>
      </c>
    </row>
    <row r="122" spans="1:7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7" ht="12.75" customHeight="1" x14ac:dyDescent="0.2">
      <c r="A123" s="48">
        <v>361</v>
      </c>
      <c r="B123" s="50" t="s">
        <v>244</v>
      </c>
      <c r="C123" s="47" t="s">
        <v>245</v>
      </c>
      <c r="D123" s="4">
        <f>SUM(D124:D125)</f>
        <v>0</v>
      </c>
      <c r="E123" s="4">
        <f>SUM(E124:E125)</f>
        <v>0</v>
      </c>
    </row>
    <row r="124" spans="1:7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>
        <v>0</v>
      </c>
      <c r="G124" s="67">
        <v>0</v>
      </c>
    </row>
    <row r="125" spans="1:7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>
        <v>0</v>
      </c>
      <c r="G125" s="67">
        <v>0</v>
      </c>
    </row>
    <row r="126" spans="1:7" ht="24" x14ac:dyDescent="0.2">
      <c r="A126" s="48">
        <v>362</v>
      </c>
      <c r="B126" s="50" t="s">
        <v>250</v>
      </c>
      <c r="C126" s="47" t="s">
        <v>251</v>
      </c>
      <c r="D126" s="4">
        <f>SUM(D127:D128)</f>
        <v>0</v>
      </c>
      <c r="E126" s="4">
        <f>SUM(E127:E128)</f>
        <v>0</v>
      </c>
    </row>
    <row r="127" spans="1:7" ht="24" x14ac:dyDescent="0.2">
      <c r="A127" s="48">
        <v>3621</v>
      </c>
      <c r="B127" s="39" t="s">
        <v>252</v>
      </c>
      <c r="C127" s="47" t="s">
        <v>253</v>
      </c>
      <c r="D127" s="7"/>
      <c r="E127" s="7">
        <v>0</v>
      </c>
      <c r="G127" s="67">
        <v>0</v>
      </c>
    </row>
    <row r="128" spans="1:7" ht="24" x14ac:dyDescent="0.2">
      <c r="A128" s="48">
        <v>3622</v>
      </c>
      <c r="B128" s="39" t="s">
        <v>254</v>
      </c>
      <c r="C128" s="47" t="s">
        <v>255</v>
      </c>
      <c r="D128" s="7"/>
      <c r="E128" s="7">
        <v>0</v>
      </c>
      <c r="G128" s="67">
        <v>0</v>
      </c>
    </row>
    <row r="129" spans="1:7" ht="24" x14ac:dyDescent="0.2">
      <c r="A129" s="48">
        <v>363</v>
      </c>
      <c r="B129" s="39" t="s">
        <v>256</v>
      </c>
      <c r="C129" s="47" t="s">
        <v>257</v>
      </c>
      <c r="D129" s="4">
        <f>SUM(D130:D133)</f>
        <v>0</v>
      </c>
      <c r="E129" s="4">
        <f>SUM(E130:E133)</f>
        <v>0</v>
      </c>
    </row>
    <row r="130" spans="1:7" x14ac:dyDescent="0.2">
      <c r="A130" s="48">
        <v>3631</v>
      </c>
      <c r="B130" s="39" t="s">
        <v>258</v>
      </c>
      <c r="C130" s="47" t="s">
        <v>259</v>
      </c>
      <c r="D130" s="7"/>
      <c r="E130" s="7">
        <v>0</v>
      </c>
      <c r="G130" s="67">
        <v>0</v>
      </c>
    </row>
    <row r="131" spans="1:7" x14ac:dyDescent="0.2">
      <c r="A131" s="48">
        <v>3632</v>
      </c>
      <c r="B131" s="39" t="s">
        <v>260</v>
      </c>
      <c r="C131" s="47" t="s">
        <v>261</v>
      </c>
      <c r="D131" s="7"/>
      <c r="E131" s="7">
        <v>0</v>
      </c>
      <c r="G131" s="67">
        <v>0</v>
      </c>
    </row>
    <row r="132" spans="1:7" ht="24" x14ac:dyDescent="0.2">
      <c r="A132" s="48" t="s">
        <v>262</v>
      </c>
      <c r="B132" s="39" t="s">
        <v>263</v>
      </c>
      <c r="C132" s="47" t="s">
        <v>262</v>
      </c>
      <c r="D132" s="7"/>
      <c r="E132" s="7">
        <v>0</v>
      </c>
      <c r="G132" s="67">
        <v>0</v>
      </c>
    </row>
    <row r="133" spans="1:7" ht="24" x14ac:dyDescent="0.2">
      <c r="A133" s="48" t="s">
        <v>264</v>
      </c>
      <c r="B133" s="39" t="s">
        <v>265</v>
      </c>
      <c r="C133" s="47" t="s">
        <v>264</v>
      </c>
      <c r="D133" s="7"/>
      <c r="E133" s="7">
        <v>0</v>
      </c>
      <c r="G133" s="67">
        <v>0</v>
      </c>
    </row>
    <row r="134" spans="1:7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7" x14ac:dyDescent="0.2">
      <c r="A135" s="38" t="s">
        <v>268</v>
      </c>
      <c r="B135" s="39" t="s">
        <v>269</v>
      </c>
      <c r="C135" s="40" t="s">
        <v>268</v>
      </c>
      <c r="D135" s="5"/>
      <c r="E135" s="5">
        <v>0</v>
      </c>
      <c r="G135" s="67">
        <v>0</v>
      </c>
    </row>
    <row r="136" spans="1:7" x14ac:dyDescent="0.2">
      <c r="A136" s="38" t="s">
        <v>270</v>
      </c>
      <c r="B136" s="39" t="s">
        <v>271</v>
      </c>
      <c r="C136" s="40" t="s">
        <v>270</v>
      </c>
      <c r="D136" s="5"/>
      <c r="E136" s="5">
        <v>0</v>
      </c>
      <c r="G136" s="67">
        <v>0</v>
      </c>
    </row>
    <row r="137" spans="1:7" x14ac:dyDescent="0.2">
      <c r="A137" s="38" t="s">
        <v>272</v>
      </c>
      <c r="B137" s="39" t="s">
        <v>273</v>
      </c>
      <c r="C137" s="40" t="s">
        <v>272</v>
      </c>
      <c r="D137" s="5"/>
      <c r="E137" s="5">
        <v>0</v>
      </c>
      <c r="G137" s="67">
        <v>0</v>
      </c>
    </row>
    <row r="138" spans="1:7" x14ac:dyDescent="0.2">
      <c r="A138" s="48" t="s">
        <v>274</v>
      </c>
      <c r="B138" s="39" t="s">
        <v>275</v>
      </c>
      <c r="C138" s="47" t="s">
        <v>274</v>
      </c>
      <c r="D138" s="4">
        <f>SUM(D139:D141)</f>
        <v>0</v>
      </c>
      <c r="E138" s="4">
        <f>SUM(E139:E141)</f>
        <v>0</v>
      </c>
    </row>
    <row r="139" spans="1:7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>
        <v>0</v>
      </c>
      <c r="G139" s="67">
        <v>0</v>
      </c>
    </row>
    <row r="140" spans="1:7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>
        <v>0</v>
      </c>
      <c r="G140" s="67">
        <v>0</v>
      </c>
    </row>
    <row r="141" spans="1:7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>
        <v>0</v>
      </c>
      <c r="G141" s="67">
        <v>0</v>
      </c>
    </row>
    <row r="142" spans="1:7" ht="24" x14ac:dyDescent="0.2">
      <c r="A142" s="48" t="s">
        <v>282</v>
      </c>
      <c r="B142" s="50" t="s">
        <v>283</v>
      </c>
      <c r="C142" s="47" t="s">
        <v>282</v>
      </c>
      <c r="D142" s="4">
        <f>SUM(D143:D145)</f>
        <v>0</v>
      </c>
      <c r="E142" s="4">
        <f>SUM(E143:E145)</f>
        <v>0</v>
      </c>
    </row>
    <row r="143" spans="1:7" ht="24" x14ac:dyDescent="0.2">
      <c r="A143" s="48">
        <v>3672</v>
      </c>
      <c r="B143" s="50" t="s">
        <v>284</v>
      </c>
      <c r="C143" s="47" t="s">
        <v>285</v>
      </c>
      <c r="D143" s="7"/>
      <c r="E143" s="7">
        <v>0</v>
      </c>
      <c r="G143" s="67">
        <v>0</v>
      </c>
    </row>
    <row r="144" spans="1:7" ht="24" x14ac:dyDescent="0.2">
      <c r="A144" s="48">
        <v>3673</v>
      </c>
      <c r="B144" s="50" t="s">
        <v>286</v>
      </c>
      <c r="C144" s="47" t="s">
        <v>287</v>
      </c>
      <c r="D144" s="7"/>
      <c r="E144" s="7">
        <v>0</v>
      </c>
      <c r="G144" s="67">
        <v>0</v>
      </c>
    </row>
    <row r="145" spans="1:7" ht="24" x14ac:dyDescent="0.2">
      <c r="A145" s="48">
        <v>3674</v>
      </c>
      <c r="B145" s="50" t="s">
        <v>288</v>
      </c>
      <c r="C145" s="47" t="s">
        <v>289</v>
      </c>
      <c r="D145" s="7"/>
      <c r="E145" s="7">
        <v>0</v>
      </c>
      <c r="G145" s="67">
        <v>0</v>
      </c>
    </row>
    <row r="146" spans="1:7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7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>
        <v>0</v>
      </c>
      <c r="G147" s="67">
        <v>0</v>
      </c>
    </row>
    <row r="148" spans="1:7" x14ac:dyDescent="0.2">
      <c r="A148" s="48" t="s">
        <v>294</v>
      </c>
      <c r="B148" s="50" t="s">
        <v>295</v>
      </c>
      <c r="C148" s="47" t="s">
        <v>294</v>
      </c>
      <c r="D148" s="7"/>
      <c r="E148" s="7">
        <v>0</v>
      </c>
      <c r="G148" s="67">
        <v>0</v>
      </c>
    </row>
    <row r="149" spans="1:7" ht="24" x14ac:dyDescent="0.2">
      <c r="A149" s="48" t="s">
        <v>296</v>
      </c>
      <c r="B149" s="50" t="s">
        <v>297</v>
      </c>
      <c r="C149" s="47" t="s">
        <v>296</v>
      </c>
      <c r="D149" s="4">
        <f>SUM(D150:D153)</f>
        <v>0</v>
      </c>
      <c r="E149" s="4">
        <f>SUM(E150:E153)</f>
        <v>0</v>
      </c>
    </row>
    <row r="150" spans="1:7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>
        <v>0</v>
      </c>
      <c r="G150" s="67">
        <v>0</v>
      </c>
    </row>
    <row r="151" spans="1:7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>
        <v>0</v>
      </c>
      <c r="G151" s="67">
        <v>0</v>
      </c>
    </row>
    <row r="152" spans="1:7" ht="24" x14ac:dyDescent="0.2">
      <c r="A152" s="48" t="s">
        <v>300</v>
      </c>
      <c r="B152" s="50" t="s">
        <v>66</v>
      </c>
      <c r="C152" s="47" t="s">
        <v>300</v>
      </c>
      <c r="D152" s="7"/>
      <c r="E152" s="7">
        <v>0</v>
      </c>
      <c r="G152" s="67">
        <v>0</v>
      </c>
    </row>
    <row r="153" spans="1:7" ht="24" x14ac:dyDescent="0.2">
      <c r="A153" s="48" t="s">
        <v>301</v>
      </c>
      <c r="B153" s="50" t="s">
        <v>68</v>
      </c>
      <c r="C153" s="47" t="s">
        <v>301</v>
      </c>
      <c r="D153" s="7"/>
      <c r="E153" s="7">
        <v>0</v>
      </c>
      <c r="G153" s="67">
        <v>0</v>
      </c>
    </row>
    <row r="154" spans="1:7" ht="24" x14ac:dyDescent="0.2">
      <c r="A154" s="48">
        <v>37</v>
      </c>
      <c r="B154" s="50" t="s">
        <v>302</v>
      </c>
      <c r="C154" s="47" t="s">
        <v>303</v>
      </c>
      <c r="D154" s="4">
        <f>D155+D161</f>
        <v>0</v>
      </c>
      <c r="E154" s="4">
        <f>E155+E161</f>
        <v>0</v>
      </c>
    </row>
    <row r="155" spans="1:7" ht="24" x14ac:dyDescent="0.2">
      <c r="A155" s="48">
        <v>371</v>
      </c>
      <c r="B155" s="50" t="s">
        <v>304</v>
      </c>
      <c r="C155" s="47" t="s">
        <v>305</v>
      </c>
      <c r="D155" s="4">
        <f>SUM(D156:D160)</f>
        <v>0</v>
      </c>
      <c r="E155" s="4">
        <f>SUM(E156:E160)</f>
        <v>0</v>
      </c>
    </row>
    <row r="156" spans="1:7" ht="24" x14ac:dyDescent="0.2">
      <c r="A156" s="48">
        <v>3711</v>
      </c>
      <c r="B156" s="50" t="s">
        <v>306</v>
      </c>
      <c r="C156" s="47" t="s">
        <v>307</v>
      </c>
      <c r="D156" s="7"/>
      <c r="E156" s="7">
        <v>0</v>
      </c>
      <c r="G156" s="67">
        <v>0</v>
      </c>
    </row>
    <row r="157" spans="1:7" ht="24" x14ac:dyDescent="0.2">
      <c r="A157" s="48">
        <v>3712</v>
      </c>
      <c r="B157" s="50" t="s">
        <v>308</v>
      </c>
      <c r="C157" s="47" t="s">
        <v>309</v>
      </c>
      <c r="D157" s="7"/>
      <c r="E157" s="7">
        <v>0</v>
      </c>
      <c r="G157" s="67">
        <v>0</v>
      </c>
    </row>
    <row r="158" spans="1:7" ht="24" x14ac:dyDescent="0.2">
      <c r="A158" s="48" t="s">
        <v>310</v>
      </c>
      <c r="B158" s="50" t="s">
        <v>311</v>
      </c>
      <c r="C158" s="47" t="s">
        <v>310</v>
      </c>
      <c r="D158" s="7"/>
      <c r="E158" s="7">
        <v>0</v>
      </c>
      <c r="G158" s="67">
        <v>0</v>
      </c>
    </row>
    <row r="159" spans="1:7" ht="24" x14ac:dyDescent="0.2">
      <c r="A159" s="48" t="s">
        <v>312</v>
      </c>
      <c r="B159" s="50" t="s">
        <v>313</v>
      </c>
      <c r="C159" s="47" t="s">
        <v>312</v>
      </c>
      <c r="D159" s="7"/>
      <c r="E159" s="7">
        <v>0</v>
      </c>
      <c r="G159" s="67">
        <v>0</v>
      </c>
    </row>
    <row r="160" spans="1:7" x14ac:dyDescent="0.2">
      <c r="A160" s="48" t="s">
        <v>314</v>
      </c>
      <c r="B160" s="39" t="s">
        <v>315</v>
      </c>
      <c r="C160" s="47" t="s">
        <v>314</v>
      </c>
      <c r="D160" s="7"/>
      <c r="E160" s="7">
        <v>0</v>
      </c>
      <c r="G160" s="67">
        <v>0</v>
      </c>
    </row>
    <row r="161" spans="1:7" ht="24" x14ac:dyDescent="0.2">
      <c r="A161" s="48">
        <v>372</v>
      </c>
      <c r="B161" s="49" t="s">
        <v>316</v>
      </c>
      <c r="C161" s="47" t="s">
        <v>317</v>
      </c>
      <c r="D161" s="4">
        <f>SUM(D162:D164)</f>
        <v>0</v>
      </c>
      <c r="E161" s="4">
        <f>SUM(E162:E164)</f>
        <v>0</v>
      </c>
    </row>
    <row r="162" spans="1:7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>
        <v>0</v>
      </c>
      <c r="G162" s="67">
        <v>0</v>
      </c>
    </row>
    <row r="163" spans="1:7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>
        <v>0</v>
      </c>
      <c r="G163" s="67">
        <v>0</v>
      </c>
    </row>
    <row r="164" spans="1:7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>
        <v>0</v>
      </c>
      <c r="G164" s="67">
        <v>0</v>
      </c>
    </row>
    <row r="165" spans="1:7" ht="24" x14ac:dyDescent="0.2">
      <c r="A165" s="48">
        <v>38</v>
      </c>
      <c r="B165" s="39" t="s">
        <v>324</v>
      </c>
      <c r="C165" s="47" t="s">
        <v>325</v>
      </c>
      <c r="D165" s="4">
        <f>D166+D170+D175+D181</f>
        <v>0</v>
      </c>
      <c r="E165" s="4">
        <f>E166+E170+E175+E181</f>
        <v>0</v>
      </c>
    </row>
    <row r="166" spans="1:7" ht="12.75" customHeight="1" x14ac:dyDescent="0.2">
      <c r="A166" s="48">
        <v>381</v>
      </c>
      <c r="B166" s="50" t="s">
        <v>326</v>
      </c>
      <c r="C166" s="47" t="s">
        <v>327</v>
      </c>
      <c r="D166" s="4">
        <f>SUM(D167:D169)</f>
        <v>0</v>
      </c>
      <c r="E166" s="4">
        <f>SUM(E167:E169)</f>
        <v>0</v>
      </c>
    </row>
    <row r="167" spans="1:7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>
        <v>0</v>
      </c>
      <c r="G167" s="67">
        <v>0</v>
      </c>
    </row>
    <row r="168" spans="1:7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>
        <v>0</v>
      </c>
      <c r="G168" s="67">
        <v>0</v>
      </c>
    </row>
    <row r="169" spans="1:7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>
        <v>0</v>
      </c>
      <c r="G169" s="67">
        <v>0</v>
      </c>
    </row>
    <row r="170" spans="1:7" ht="12.75" customHeight="1" x14ac:dyDescent="0.2">
      <c r="A170" s="48">
        <v>382</v>
      </c>
      <c r="B170" s="39" t="s">
        <v>334</v>
      </c>
      <c r="C170" s="47" t="s">
        <v>335</v>
      </c>
      <c r="D170" s="4">
        <f>SUM(D171:D174)</f>
        <v>0</v>
      </c>
      <c r="E170" s="4">
        <f>SUM(E171:E174)</f>
        <v>0</v>
      </c>
    </row>
    <row r="171" spans="1:7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>
        <v>0</v>
      </c>
      <c r="G171" s="67">
        <v>0</v>
      </c>
    </row>
    <row r="172" spans="1:7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>
        <v>0</v>
      </c>
      <c r="G172" s="67">
        <v>0</v>
      </c>
    </row>
    <row r="173" spans="1:7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>
        <v>0</v>
      </c>
      <c r="G173" s="67">
        <v>0</v>
      </c>
    </row>
    <row r="174" spans="1:7" ht="24" x14ac:dyDescent="0.2">
      <c r="A174" s="48" t="s">
        <v>342</v>
      </c>
      <c r="B174" s="50" t="s">
        <v>343</v>
      </c>
      <c r="C174" s="47" t="s">
        <v>342</v>
      </c>
      <c r="D174" s="7"/>
      <c r="E174" s="7">
        <v>0</v>
      </c>
      <c r="G174" s="67">
        <v>0</v>
      </c>
    </row>
    <row r="175" spans="1:7" ht="12.75" customHeight="1" x14ac:dyDescent="0.2">
      <c r="A175" s="48">
        <v>383</v>
      </c>
      <c r="B175" s="50" t="s">
        <v>344</v>
      </c>
      <c r="C175" s="47" t="s">
        <v>345</v>
      </c>
      <c r="D175" s="4">
        <f>SUM(D176:D180)</f>
        <v>0</v>
      </c>
      <c r="E175" s="4">
        <f>SUM(E176:E180)</f>
        <v>0</v>
      </c>
    </row>
    <row r="176" spans="1:7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>
        <v>0</v>
      </c>
      <c r="G176" s="67">
        <v>0</v>
      </c>
    </row>
    <row r="177" spans="1:7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>
        <v>0</v>
      </c>
      <c r="G177" s="67">
        <v>0</v>
      </c>
    </row>
    <row r="178" spans="1:7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>
        <v>0</v>
      </c>
      <c r="G178" s="67">
        <v>0</v>
      </c>
    </row>
    <row r="179" spans="1:7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>
        <v>0</v>
      </c>
      <c r="G179" s="67">
        <v>0</v>
      </c>
    </row>
    <row r="180" spans="1:7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>
        <v>0</v>
      </c>
      <c r="G180" s="67">
        <v>0</v>
      </c>
    </row>
    <row r="181" spans="1:7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7" ht="24" x14ac:dyDescent="0.2">
      <c r="A182" s="48">
        <v>3861</v>
      </c>
      <c r="B182" s="50" t="s">
        <v>358</v>
      </c>
      <c r="C182" s="47" t="s">
        <v>359</v>
      </c>
      <c r="D182" s="7"/>
      <c r="E182" s="7">
        <v>0</v>
      </c>
      <c r="G182" s="67">
        <v>0</v>
      </c>
    </row>
    <row r="183" spans="1:7" ht="24" x14ac:dyDescent="0.2">
      <c r="A183" s="48">
        <v>3862</v>
      </c>
      <c r="B183" s="39" t="s">
        <v>360</v>
      </c>
      <c r="C183" s="47" t="s">
        <v>361</v>
      </c>
      <c r="D183" s="7"/>
      <c r="E183" s="7">
        <v>0</v>
      </c>
      <c r="G183" s="67">
        <v>0</v>
      </c>
    </row>
    <row r="184" spans="1:7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>
        <v>0</v>
      </c>
      <c r="G184" s="67">
        <v>0</v>
      </c>
    </row>
    <row r="185" spans="1:7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>
        <v>0</v>
      </c>
      <c r="G185" s="67">
        <v>0</v>
      </c>
    </row>
    <row r="186" spans="1:7" ht="24" x14ac:dyDescent="0.2">
      <c r="A186" s="48" t="s">
        <v>366</v>
      </c>
      <c r="B186" s="39" t="s">
        <v>367</v>
      </c>
      <c r="C186" s="47" t="s">
        <v>366</v>
      </c>
      <c r="D186" s="7"/>
      <c r="E186" s="7">
        <v>0</v>
      </c>
      <c r="G186" s="67">
        <v>0</v>
      </c>
    </row>
    <row r="187" spans="1:7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7" x14ac:dyDescent="0.2">
      <c r="A188" s="32">
        <v>41</v>
      </c>
      <c r="B188" s="33" t="s">
        <v>370</v>
      </c>
      <c r="C188" s="47" t="s">
        <v>371</v>
      </c>
      <c r="D188" s="4">
        <f>D189+D193</f>
        <v>0</v>
      </c>
      <c r="E188" s="4">
        <f>E189+E193</f>
        <v>0</v>
      </c>
    </row>
    <row r="189" spans="1:7" ht="12.75" customHeight="1" x14ac:dyDescent="0.2">
      <c r="A189" s="48">
        <v>411</v>
      </c>
      <c r="B189" s="50" t="s">
        <v>372</v>
      </c>
      <c r="C189" s="47" t="s">
        <v>373</v>
      </c>
      <c r="D189" s="4">
        <f>SUM(D190:D192)</f>
        <v>0</v>
      </c>
      <c r="E189" s="4">
        <f>SUM(E190:E192)</f>
        <v>0</v>
      </c>
    </row>
    <row r="190" spans="1:7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>
        <v>0</v>
      </c>
      <c r="G190" s="67">
        <v>0</v>
      </c>
    </row>
    <row r="191" spans="1:7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>
        <v>0</v>
      </c>
      <c r="G191" s="67">
        <v>0</v>
      </c>
    </row>
    <row r="192" spans="1:7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>
        <v>0</v>
      </c>
      <c r="G192" s="67">
        <v>0</v>
      </c>
    </row>
    <row r="193" spans="1:7" ht="12.75" customHeight="1" x14ac:dyDescent="0.2">
      <c r="A193" s="48">
        <v>412</v>
      </c>
      <c r="B193" s="50" t="s">
        <v>380</v>
      </c>
      <c r="C193" s="47" t="s">
        <v>381</v>
      </c>
      <c r="D193" s="4">
        <f>SUM(D194:D199)</f>
        <v>0</v>
      </c>
      <c r="E193" s="4">
        <f>SUM(E194:E199)</f>
        <v>0</v>
      </c>
    </row>
    <row r="194" spans="1:7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>
        <v>0</v>
      </c>
      <c r="G194" s="67">
        <v>0</v>
      </c>
    </row>
    <row r="195" spans="1:7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>
        <v>0</v>
      </c>
      <c r="G195" s="67">
        <v>0</v>
      </c>
    </row>
    <row r="196" spans="1:7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>
        <v>0</v>
      </c>
      <c r="G196" s="67">
        <v>0</v>
      </c>
    </row>
    <row r="197" spans="1:7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>
        <v>0</v>
      </c>
      <c r="G197" s="67">
        <v>0</v>
      </c>
    </row>
    <row r="198" spans="1:7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>
        <v>0</v>
      </c>
      <c r="G198" s="67">
        <v>0</v>
      </c>
    </row>
    <row r="199" spans="1:7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>
        <v>0</v>
      </c>
      <c r="G199" s="67">
        <v>0</v>
      </c>
    </row>
    <row r="200" spans="1:7" ht="24" x14ac:dyDescent="0.2">
      <c r="A200" s="48">
        <v>42</v>
      </c>
      <c r="B200" s="51" t="s">
        <v>394</v>
      </c>
      <c r="C200" s="47" t="s">
        <v>395</v>
      </c>
      <c r="D200" s="4">
        <f>D201+D206+D215+D220+D225+D228</f>
        <v>0</v>
      </c>
      <c r="E200" s="4">
        <f>E201+E206+E215+E220+E225+E228</f>
        <v>0</v>
      </c>
    </row>
    <row r="201" spans="1:7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7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>
        <v>0</v>
      </c>
      <c r="G202" s="67">
        <v>0</v>
      </c>
    </row>
    <row r="203" spans="1:7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0</v>
      </c>
      <c r="G203" s="67">
        <v>0</v>
      </c>
    </row>
    <row r="204" spans="1:7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>
        <v>0</v>
      </c>
      <c r="G204" s="67">
        <v>0</v>
      </c>
    </row>
    <row r="205" spans="1:7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>
        <v>0</v>
      </c>
      <c r="G205" s="67">
        <v>0</v>
      </c>
    </row>
    <row r="206" spans="1:7" ht="12.75" customHeight="1" x14ac:dyDescent="0.2">
      <c r="A206" s="48">
        <v>422</v>
      </c>
      <c r="B206" s="50" t="s">
        <v>406</v>
      </c>
      <c r="C206" s="47" t="s">
        <v>407</v>
      </c>
      <c r="D206" s="4">
        <f>SUM(D207:D214)</f>
        <v>0</v>
      </c>
      <c r="E206" s="4">
        <f>SUM(E207:E214)</f>
        <v>0</v>
      </c>
    </row>
    <row r="207" spans="1:7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0</v>
      </c>
      <c r="G207" s="67">
        <v>0</v>
      </c>
    </row>
    <row r="208" spans="1:7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>
        <v>0</v>
      </c>
      <c r="G208" s="67">
        <v>0</v>
      </c>
    </row>
    <row r="209" spans="1:7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>
        <v>0</v>
      </c>
      <c r="G209" s="67">
        <v>0</v>
      </c>
    </row>
    <row r="210" spans="1:7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>
        <v>0</v>
      </c>
      <c r="G210" s="67">
        <v>0</v>
      </c>
    </row>
    <row r="211" spans="1:7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>
        <v>0</v>
      </c>
      <c r="G211" s="67">
        <v>0</v>
      </c>
    </row>
    <row r="212" spans="1:7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>
        <v>0</v>
      </c>
      <c r="G212" s="67">
        <v>0</v>
      </c>
    </row>
    <row r="213" spans="1:7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0</v>
      </c>
      <c r="G213" s="67">
        <v>0</v>
      </c>
    </row>
    <row r="214" spans="1:7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>
        <v>0</v>
      </c>
      <c r="G214" s="67">
        <v>0</v>
      </c>
    </row>
    <row r="215" spans="1:7" ht="12.75" customHeight="1" x14ac:dyDescent="0.2">
      <c r="A215" s="48">
        <v>423</v>
      </c>
      <c r="B215" s="50" t="s">
        <v>424</v>
      </c>
      <c r="C215" s="47" t="s">
        <v>425</v>
      </c>
      <c r="D215" s="4">
        <f>SUM(D216:D219)</f>
        <v>0</v>
      </c>
      <c r="E215" s="4">
        <f>SUM(E216:E219)</f>
        <v>0</v>
      </c>
    </row>
    <row r="216" spans="1:7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>
        <v>0</v>
      </c>
      <c r="G216" s="67">
        <v>0</v>
      </c>
    </row>
    <row r="217" spans="1:7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>
        <v>0</v>
      </c>
      <c r="G217" s="67">
        <v>0</v>
      </c>
    </row>
    <row r="218" spans="1:7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>
        <v>0</v>
      </c>
      <c r="G218" s="67">
        <v>0</v>
      </c>
    </row>
    <row r="219" spans="1:7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>
        <v>0</v>
      </c>
      <c r="G219" s="67">
        <v>0</v>
      </c>
    </row>
    <row r="220" spans="1:7" x14ac:dyDescent="0.2">
      <c r="A220" s="48">
        <v>424</v>
      </c>
      <c r="B220" s="50" t="s">
        <v>434</v>
      </c>
      <c r="C220" s="47" t="s">
        <v>435</v>
      </c>
      <c r="D220" s="4">
        <f>SUM(D221:D224)</f>
        <v>0</v>
      </c>
      <c r="E220" s="4">
        <f>SUM(E221:E224)</f>
        <v>0</v>
      </c>
    </row>
    <row r="221" spans="1:7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>
        <v>0</v>
      </c>
      <c r="G221" s="67">
        <v>0</v>
      </c>
    </row>
    <row r="222" spans="1:7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>
        <v>0</v>
      </c>
      <c r="G222" s="67">
        <v>0</v>
      </c>
    </row>
    <row r="223" spans="1:7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>
        <v>0</v>
      </c>
      <c r="G223" s="67">
        <v>0</v>
      </c>
    </row>
    <row r="224" spans="1:7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>
        <v>0</v>
      </c>
      <c r="G224" s="67">
        <v>0</v>
      </c>
    </row>
    <row r="225" spans="1:7" ht="12.75" customHeight="1" x14ac:dyDescent="0.2">
      <c r="A225" s="48">
        <v>425</v>
      </c>
      <c r="B225" s="50" t="s">
        <v>444</v>
      </c>
      <c r="C225" s="47" t="s">
        <v>445</v>
      </c>
      <c r="D225" s="4">
        <f>SUM(D226:D227)</f>
        <v>0</v>
      </c>
      <c r="E225" s="4">
        <f>SUM(E226:E227)</f>
        <v>0</v>
      </c>
    </row>
    <row r="226" spans="1:7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>
        <v>0</v>
      </c>
      <c r="G226" s="67">
        <v>0</v>
      </c>
    </row>
    <row r="227" spans="1:7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>
        <v>0</v>
      </c>
      <c r="G227" s="67">
        <v>0</v>
      </c>
    </row>
    <row r="228" spans="1:7" ht="12.75" customHeight="1" x14ac:dyDescent="0.2">
      <c r="A228" s="48">
        <v>426</v>
      </c>
      <c r="B228" s="50" t="s">
        <v>450</v>
      </c>
      <c r="C228" s="47" t="s">
        <v>451</v>
      </c>
      <c r="D228" s="4">
        <f>SUM(D229:D232)</f>
        <v>0</v>
      </c>
      <c r="E228" s="4">
        <f>SUM(E229:E232)</f>
        <v>0</v>
      </c>
    </row>
    <row r="229" spans="1:7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>
        <v>0</v>
      </c>
      <c r="G229" s="67">
        <v>0</v>
      </c>
    </row>
    <row r="230" spans="1:7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>
        <v>0</v>
      </c>
      <c r="G230" s="67">
        <v>0</v>
      </c>
    </row>
    <row r="231" spans="1:7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>
        <v>0</v>
      </c>
      <c r="G231" s="67">
        <v>0</v>
      </c>
    </row>
    <row r="232" spans="1:7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>
        <v>0</v>
      </c>
      <c r="G232" s="67">
        <v>0</v>
      </c>
    </row>
    <row r="233" spans="1:7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7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7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>
        <v>0</v>
      </c>
      <c r="G235" s="67">
        <v>0</v>
      </c>
    </row>
    <row r="236" spans="1:7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>
        <v>0</v>
      </c>
      <c r="G236" s="67">
        <v>0</v>
      </c>
    </row>
    <row r="237" spans="1:7" ht="12.75" customHeight="1" x14ac:dyDescent="0.2">
      <c r="A237" s="48">
        <v>44</v>
      </c>
      <c r="B237" s="50" t="s">
        <v>468</v>
      </c>
      <c r="C237" s="47" t="s">
        <v>469</v>
      </c>
      <c r="D237" s="4">
        <f>D238</f>
        <v>0</v>
      </c>
      <c r="E237" s="4">
        <f>E238</f>
        <v>0</v>
      </c>
    </row>
    <row r="238" spans="1:7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>
        <v>0</v>
      </c>
      <c r="G238" s="67">
        <v>0</v>
      </c>
    </row>
    <row r="239" spans="1:7" x14ac:dyDescent="0.2">
      <c r="A239" s="48">
        <v>45</v>
      </c>
      <c r="B239" s="50" t="s">
        <v>472</v>
      </c>
      <c r="C239" s="47" t="s">
        <v>473</v>
      </c>
      <c r="D239" s="4">
        <f>SUM(D240:D243)</f>
        <v>0</v>
      </c>
      <c r="E239" s="4">
        <f>SUM(E240:E243)</f>
        <v>0</v>
      </c>
    </row>
    <row r="240" spans="1:7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>
        <v>0</v>
      </c>
      <c r="G240" s="67">
        <v>0</v>
      </c>
    </row>
    <row r="241" spans="1:7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>
        <v>0</v>
      </c>
      <c r="G241" s="67">
        <v>0</v>
      </c>
    </row>
    <row r="242" spans="1:7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>
        <v>0</v>
      </c>
      <c r="G242" s="67">
        <v>0</v>
      </c>
    </row>
    <row r="243" spans="1:7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>
        <v>0</v>
      </c>
      <c r="G243" s="67">
        <v>0</v>
      </c>
    </row>
    <row r="244" spans="1:7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7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7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7" ht="24" x14ac:dyDescent="0.2">
      <c r="A247" s="48">
        <v>5121</v>
      </c>
      <c r="B247" s="50" t="s">
        <v>488</v>
      </c>
      <c r="C247" s="47" t="s">
        <v>489</v>
      </c>
      <c r="D247" s="7"/>
      <c r="E247" s="7">
        <v>0</v>
      </c>
      <c r="G247" s="67">
        <v>0</v>
      </c>
    </row>
    <row r="248" spans="1:7" ht="24" x14ac:dyDescent="0.2">
      <c r="A248" s="48">
        <v>5122</v>
      </c>
      <c r="B248" s="50" t="s">
        <v>490</v>
      </c>
      <c r="C248" s="47" t="s">
        <v>491</v>
      </c>
      <c r="D248" s="7"/>
      <c r="E248" s="7">
        <v>0</v>
      </c>
      <c r="G248" s="67">
        <v>0</v>
      </c>
    </row>
    <row r="249" spans="1:7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7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>
        <v>0</v>
      </c>
      <c r="G250" s="67">
        <v>0</v>
      </c>
    </row>
    <row r="251" spans="1:7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>
        <v>0</v>
      </c>
      <c r="G251" s="67">
        <v>0</v>
      </c>
    </row>
    <row r="252" spans="1:7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>
        <v>0</v>
      </c>
      <c r="G252" s="67">
        <v>0</v>
      </c>
    </row>
    <row r="253" spans="1:7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>
        <v>0</v>
      </c>
      <c r="G253" s="67">
        <v>0</v>
      </c>
    </row>
    <row r="254" spans="1:7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7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>
        <v>0</v>
      </c>
      <c r="G255" s="67">
        <v>0</v>
      </c>
    </row>
    <row r="256" spans="1:7" x14ac:dyDescent="0.2">
      <c r="A256" s="48">
        <v>5154</v>
      </c>
      <c r="B256" s="50" t="s">
        <v>506</v>
      </c>
      <c r="C256" s="47" t="s">
        <v>507</v>
      </c>
      <c r="D256" s="7"/>
      <c r="E256" s="7">
        <v>0</v>
      </c>
      <c r="G256" s="67">
        <v>0</v>
      </c>
    </row>
    <row r="257" spans="1:7" ht="24" x14ac:dyDescent="0.2">
      <c r="A257" s="48">
        <v>5155</v>
      </c>
      <c r="B257" s="50" t="s">
        <v>508</v>
      </c>
      <c r="C257" s="47" t="s">
        <v>509</v>
      </c>
      <c r="D257" s="7"/>
      <c r="E257" s="7">
        <v>0</v>
      </c>
      <c r="G257" s="67">
        <v>0</v>
      </c>
    </row>
    <row r="258" spans="1:7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>
        <v>0</v>
      </c>
      <c r="G258" s="67">
        <v>0</v>
      </c>
    </row>
    <row r="259" spans="1:7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>
        <v>0</v>
      </c>
      <c r="G259" s="67">
        <v>0</v>
      </c>
    </row>
    <row r="260" spans="1:7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>
        <v>0</v>
      </c>
      <c r="G260" s="67">
        <v>0</v>
      </c>
    </row>
    <row r="261" spans="1:7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7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>
        <v>0</v>
      </c>
      <c r="G262" s="67">
        <v>0</v>
      </c>
    </row>
    <row r="263" spans="1:7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>
        <v>0</v>
      </c>
      <c r="G263" s="67">
        <v>0</v>
      </c>
    </row>
    <row r="264" spans="1:7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>
        <v>0</v>
      </c>
      <c r="G264" s="67">
        <v>0</v>
      </c>
    </row>
    <row r="265" spans="1:7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>
        <v>0</v>
      </c>
      <c r="G265" s="67">
        <v>0</v>
      </c>
    </row>
    <row r="266" spans="1:7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7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>
        <v>0</v>
      </c>
      <c r="G267" s="67">
        <v>0</v>
      </c>
    </row>
    <row r="268" spans="1:7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>
        <v>0</v>
      </c>
      <c r="G268" s="67">
        <v>0</v>
      </c>
    </row>
    <row r="269" spans="1:7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>
        <v>0</v>
      </c>
      <c r="G269" s="67">
        <v>0</v>
      </c>
    </row>
    <row r="270" spans="1:7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>
        <v>0</v>
      </c>
      <c r="G270" s="67">
        <v>0</v>
      </c>
    </row>
    <row r="271" spans="1:7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>
        <v>0</v>
      </c>
      <c r="G271" s="67">
        <v>0</v>
      </c>
    </row>
    <row r="272" spans="1:7" x14ac:dyDescent="0.2">
      <c r="A272" s="38">
        <v>5176</v>
      </c>
      <c r="B272" s="39" t="s">
        <v>538</v>
      </c>
      <c r="C272" s="40" t="s">
        <v>539</v>
      </c>
      <c r="D272" s="5"/>
      <c r="E272" s="5">
        <v>0</v>
      </c>
      <c r="G272" s="67">
        <v>0</v>
      </c>
    </row>
    <row r="273" spans="1:7" x14ac:dyDescent="0.2">
      <c r="A273" s="38">
        <v>5177</v>
      </c>
      <c r="B273" s="49" t="s">
        <v>540</v>
      </c>
      <c r="C273" s="40" t="s">
        <v>541</v>
      </c>
      <c r="D273" s="5"/>
      <c r="E273" s="5">
        <v>0</v>
      </c>
      <c r="G273" s="67">
        <v>0</v>
      </c>
    </row>
    <row r="274" spans="1:7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7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7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>
        <v>0</v>
      </c>
      <c r="G276" s="72">
        <v>0</v>
      </c>
    </row>
    <row r="277" spans="1:7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>
        <v>0</v>
      </c>
      <c r="G277" s="72">
        <v>0</v>
      </c>
    </row>
    <row r="278" spans="1:7" s="72" customFormat="1" x14ac:dyDescent="0.2">
      <c r="A278" s="38">
        <v>5314</v>
      </c>
      <c r="B278" s="39" t="s">
        <v>550</v>
      </c>
      <c r="C278" s="40" t="s">
        <v>551</v>
      </c>
      <c r="D278" s="5"/>
      <c r="E278" s="5">
        <v>0</v>
      </c>
      <c r="G278" s="72">
        <v>0</v>
      </c>
    </row>
    <row r="279" spans="1:7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7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>
        <v>0</v>
      </c>
      <c r="G280" s="72">
        <v>0</v>
      </c>
    </row>
    <row r="281" spans="1:7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7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>
        <v>0</v>
      </c>
      <c r="G282" s="72">
        <v>0</v>
      </c>
    </row>
    <row r="283" spans="1:7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>
        <v>0</v>
      </c>
      <c r="G283" s="72">
        <v>0</v>
      </c>
    </row>
    <row r="284" spans="1:7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7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>
        <v>0</v>
      </c>
      <c r="G285" s="72">
        <v>0</v>
      </c>
    </row>
    <row r="286" spans="1:7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>
        <v>0</v>
      </c>
      <c r="G286" s="72">
        <v>0</v>
      </c>
    </row>
    <row r="287" spans="1:7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7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7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>
        <v>0</v>
      </c>
      <c r="G289" s="72">
        <v>0</v>
      </c>
    </row>
    <row r="290" spans="1:7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>
        <v>0</v>
      </c>
      <c r="G290" s="72">
        <v>0</v>
      </c>
    </row>
    <row r="291" spans="1:7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>
        <v>0</v>
      </c>
      <c r="G291" s="72">
        <v>0</v>
      </c>
    </row>
    <row r="292" spans="1:7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>
        <v>0</v>
      </c>
      <c r="G292" s="72">
        <v>0</v>
      </c>
    </row>
    <row r="293" spans="1:7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7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>
        <v>0</v>
      </c>
      <c r="G294" s="72">
        <v>0</v>
      </c>
    </row>
    <row r="295" spans="1:7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>
        <v>0</v>
      </c>
      <c r="G295" s="72">
        <v>0</v>
      </c>
    </row>
    <row r="296" spans="1:7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>
        <v>0</v>
      </c>
      <c r="G296" s="72">
        <v>0</v>
      </c>
    </row>
    <row r="297" spans="1:7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7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>
        <v>0</v>
      </c>
      <c r="G298" s="72">
        <v>0</v>
      </c>
    </row>
    <row r="299" spans="1:7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7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>
        <v>0</v>
      </c>
      <c r="G300" s="72">
        <v>0</v>
      </c>
    </row>
    <row r="301" spans="1:7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>
        <v>0</v>
      </c>
      <c r="G301" s="72">
        <v>0</v>
      </c>
    </row>
    <row r="302" spans="1:7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>
        <v>0</v>
      </c>
      <c r="G302" s="72">
        <v>0</v>
      </c>
    </row>
    <row r="303" spans="1:7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>
        <v>0</v>
      </c>
      <c r="G303" s="72">
        <v>0</v>
      </c>
    </row>
    <row r="304" spans="1:7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>
        <v>0</v>
      </c>
      <c r="G304" s="72">
        <v>0</v>
      </c>
    </row>
    <row r="305" spans="1:7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>
        <v>0</v>
      </c>
      <c r="G305" s="72">
        <v>0</v>
      </c>
    </row>
    <row r="306" spans="1:7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7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>
        <v>0</v>
      </c>
      <c r="G307" s="72">
        <v>0</v>
      </c>
    </row>
    <row r="308" spans="1:7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>
        <v>0</v>
      </c>
      <c r="G308" s="72">
        <v>0</v>
      </c>
    </row>
    <row r="309" spans="1:7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>
        <v>0</v>
      </c>
      <c r="G309" s="72">
        <v>0</v>
      </c>
    </row>
    <row r="310" spans="1:7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>
        <v>0</v>
      </c>
      <c r="G310" s="72">
        <v>0</v>
      </c>
    </row>
    <row r="311" spans="1:7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7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>
        <v>0</v>
      </c>
      <c r="G312" s="72">
        <v>0</v>
      </c>
    </row>
    <row r="313" spans="1:7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>
        <v>0</v>
      </c>
      <c r="G313" s="72">
        <v>0</v>
      </c>
    </row>
    <row r="314" spans="1:7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>
        <v>0</v>
      </c>
      <c r="G314" s="72">
        <v>0</v>
      </c>
    </row>
    <row r="315" spans="1:7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>
        <v>0</v>
      </c>
      <c r="G315" s="72">
        <v>0</v>
      </c>
    </row>
    <row r="316" spans="1:7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>
        <v>0</v>
      </c>
      <c r="G316" s="72">
        <v>0</v>
      </c>
    </row>
    <row r="317" spans="1:7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>
        <v>0</v>
      </c>
      <c r="G317" s="72">
        <v>0</v>
      </c>
    </row>
    <row r="318" spans="1:7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>
        <v>0</v>
      </c>
      <c r="G318" s="72">
        <v>0</v>
      </c>
    </row>
    <row r="319" spans="1:7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7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7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>
        <v>0</v>
      </c>
      <c r="G321" s="67">
        <v>0</v>
      </c>
    </row>
    <row r="322" spans="1:7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>
        <v>0</v>
      </c>
      <c r="G322" s="67">
        <v>0</v>
      </c>
    </row>
    <row r="323" spans="1:7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>
        <v>0</v>
      </c>
      <c r="G323" s="67">
        <v>0</v>
      </c>
    </row>
    <row r="324" spans="1:7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>
        <v>0</v>
      </c>
      <c r="G324" s="67">
        <v>0</v>
      </c>
    </row>
    <row r="325" spans="1:7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7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>
        <v>0</v>
      </c>
      <c r="G326" s="67">
        <v>0</v>
      </c>
    </row>
    <row r="327" spans="1:7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>
        <v>0</v>
      </c>
      <c r="G327" s="67">
        <v>0</v>
      </c>
    </row>
    <row r="328" spans="1:7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>
        <v>0</v>
      </c>
      <c r="G328" s="67">
        <v>0</v>
      </c>
    </row>
    <row r="329" spans="1:7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>
        <v>0</v>
      </c>
      <c r="G329" s="67">
        <v>0</v>
      </c>
    </row>
    <row r="330" spans="1:7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>
        <v>0</v>
      </c>
      <c r="G330" s="67">
        <v>0</v>
      </c>
    </row>
    <row r="331" spans="1:7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>
        <v>0</v>
      </c>
      <c r="G331" s="67">
        <v>0</v>
      </c>
    </row>
    <row r="332" spans="1:7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>
        <v>0</v>
      </c>
      <c r="G332" s="67">
        <v>0</v>
      </c>
    </row>
    <row r="333" spans="1:7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>
        <v>0</v>
      </c>
      <c r="G333" s="67">
        <v>0</v>
      </c>
    </row>
    <row r="334" spans="1:7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7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  <c r="F335" s="75">
        <v>0</v>
      </c>
      <c r="G335" s="75">
        <v>0</v>
      </c>
    </row>
    <row r="336" spans="1:7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  <c r="F336" s="75">
        <v>0</v>
      </c>
      <c r="G336" s="75">
        <v>0</v>
      </c>
    </row>
    <row r="337" spans="1:7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  <c r="F337" s="75">
        <v>0</v>
      </c>
      <c r="G337" s="75">
        <v>0</v>
      </c>
    </row>
    <row r="338" spans="1:7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7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  <c r="F339" s="75">
        <v>0</v>
      </c>
      <c r="G339" s="75">
        <v>0</v>
      </c>
    </row>
    <row r="340" spans="1:7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  <c r="F340" s="75">
        <v>0</v>
      </c>
      <c r="G340" s="75">
        <v>0</v>
      </c>
    </row>
    <row r="341" spans="1:7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  <c r="F341" s="75">
        <v>0</v>
      </c>
      <c r="G341" s="75">
        <v>0</v>
      </c>
    </row>
    <row r="342" spans="1:7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  <c r="F342" s="75">
        <v>0</v>
      </c>
      <c r="G342" s="75">
        <v>0</v>
      </c>
    </row>
    <row r="343" spans="1:7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  <c r="F343" s="75">
        <v>0</v>
      </c>
      <c r="G343" s="75">
        <v>0</v>
      </c>
    </row>
    <row r="344" spans="1:7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  <c r="F344" s="75">
        <v>0</v>
      </c>
      <c r="G344" s="75">
        <v>0</v>
      </c>
    </row>
    <row r="345" spans="1:7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  <c r="F345" s="75">
        <v>0</v>
      </c>
      <c r="G345" s="75">
        <v>0</v>
      </c>
    </row>
    <row r="346" spans="1:7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  <c r="F346" s="75">
        <v>0</v>
      </c>
      <c r="G346" s="75">
        <v>0</v>
      </c>
    </row>
    <row r="347" spans="1:7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7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  <c r="F348" s="75">
        <v>0</v>
      </c>
      <c r="G348" s="75">
        <v>0</v>
      </c>
    </row>
    <row r="349" spans="1:7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  <c r="F349" s="75">
        <v>0</v>
      </c>
      <c r="G349" s="75">
        <v>0</v>
      </c>
    </row>
    <row r="350" spans="1:7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  <c r="F350" s="75">
        <v>0</v>
      </c>
      <c r="G350" s="75">
        <v>0</v>
      </c>
    </row>
    <row r="351" spans="1:7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  <c r="F351" s="75">
        <v>0</v>
      </c>
      <c r="G351" s="75">
        <v>0</v>
      </c>
    </row>
    <row r="352" spans="1:7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7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  <c r="F353" s="77">
        <v>0</v>
      </c>
      <c r="G353" s="77">
        <v>0</v>
      </c>
    </row>
    <row r="354" spans="1:7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  <c r="F354" s="77">
        <v>0</v>
      </c>
      <c r="G354" s="77">
        <v>0</v>
      </c>
    </row>
    <row r="355" spans="1:7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  <c r="F355" s="77">
        <v>0</v>
      </c>
      <c r="G355" s="77">
        <v>0</v>
      </c>
    </row>
    <row r="356" spans="1:7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  <c r="F356" s="77">
        <v>0</v>
      </c>
      <c r="G356" s="77">
        <v>0</v>
      </c>
    </row>
    <row r="357" spans="1:7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7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  <c r="F358" s="77">
        <v>0</v>
      </c>
      <c r="G358" s="77">
        <v>0</v>
      </c>
    </row>
    <row r="359" spans="1:7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  <c r="F359" s="77">
        <v>0</v>
      </c>
      <c r="G359" s="77">
        <v>0</v>
      </c>
    </row>
    <row r="360" spans="1:7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  <c r="F360" s="77">
        <v>0</v>
      </c>
      <c r="G360" s="77">
        <v>0</v>
      </c>
    </row>
    <row r="361" spans="1:7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  <c r="F361" s="77">
        <v>0</v>
      </c>
      <c r="G361" s="77">
        <v>0</v>
      </c>
    </row>
    <row r="362" spans="1:7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  <c r="F362" s="77">
        <v>0</v>
      </c>
      <c r="G362" s="77">
        <v>0</v>
      </c>
    </row>
    <row r="363" spans="1:7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  <c r="F363" s="77">
        <v>0</v>
      </c>
      <c r="G363" s="77">
        <v>0</v>
      </c>
    </row>
    <row r="364" spans="1:7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  <c r="F364" s="77">
        <v>0</v>
      </c>
      <c r="G364" s="77">
        <v>0</v>
      </c>
    </row>
    <row r="365" spans="1:7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  <c r="F365" s="77">
        <v>0</v>
      </c>
      <c r="G365" s="77">
        <v>0</v>
      </c>
    </row>
    <row r="366" spans="1:7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  <c r="F366" s="72">
        <v>0</v>
      </c>
      <c r="G366" s="72">
        <v>0</v>
      </c>
    </row>
    <row r="367" spans="1:7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7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  <c r="F368" s="72">
        <v>0</v>
      </c>
      <c r="G368" s="72">
        <v>0</v>
      </c>
    </row>
    <row r="369" spans="1:7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  <c r="F369" s="72">
        <v>0</v>
      </c>
      <c r="G369" s="72">
        <v>0</v>
      </c>
    </row>
    <row r="370" spans="1:7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  <c r="F370" s="78">
        <v>0</v>
      </c>
      <c r="G370" s="78">
        <v>0</v>
      </c>
    </row>
    <row r="371" spans="1:7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7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7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  <c r="F373" s="77">
        <v>0</v>
      </c>
      <c r="G373" s="77">
        <v>0</v>
      </c>
    </row>
    <row r="374" spans="1:7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7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  <c r="F375" s="77">
        <v>0</v>
      </c>
      <c r="G375" s="77">
        <v>0</v>
      </c>
    </row>
    <row r="376" spans="1:7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  <c r="F376" s="77">
        <v>0</v>
      </c>
      <c r="G376" s="77">
        <v>0</v>
      </c>
    </row>
    <row r="377" spans="1:7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  <c r="F377" s="77">
        <v>0</v>
      </c>
      <c r="G377" s="77">
        <v>0</v>
      </c>
    </row>
    <row r="378" spans="1:7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  <c r="F378" s="77">
        <v>0</v>
      </c>
      <c r="G378" s="77">
        <v>0</v>
      </c>
    </row>
    <row r="379" spans="1:7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  <c r="F379" s="77">
        <v>0</v>
      </c>
      <c r="G379" s="77">
        <v>0</v>
      </c>
    </row>
    <row r="380" spans="1:7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  <c r="F380" s="77">
        <v>0</v>
      </c>
      <c r="G380" s="77">
        <v>0</v>
      </c>
    </row>
    <row r="381" spans="1:7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  <c r="F381" s="77">
        <v>0</v>
      </c>
      <c r="G381" s="77">
        <v>0</v>
      </c>
    </row>
    <row r="382" spans="1:7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  <c r="F382" s="77">
        <v>0</v>
      </c>
      <c r="G382" s="77">
        <v>0</v>
      </c>
    </row>
    <row r="383" spans="1:7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  <c r="F383" s="80">
        <v>0</v>
      </c>
      <c r="G383" s="80">
        <v>0</v>
      </c>
    </row>
    <row r="384" spans="1:7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  <c r="F384" s="80">
        <v>0</v>
      </c>
      <c r="G384" s="80">
        <v>0</v>
      </c>
    </row>
    <row r="385" spans="1:7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7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  <c r="F386" s="72">
        <v>0</v>
      </c>
      <c r="G386" s="72">
        <v>0</v>
      </c>
    </row>
    <row r="387" spans="1:7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  <c r="F387" s="72">
        <v>0</v>
      </c>
      <c r="G387" s="72">
        <v>0</v>
      </c>
    </row>
    <row r="388" spans="1:7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  <c r="F388" s="72">
        <v>0</v>
      </c>
      <c r="G388" s="72">
        <v>0</v>
      </c>
    </row>
    <row r="389" spans="1:7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  <c r="F389" s="72">
        <v>0</v>
      </c>
      <c r="G389" s="72">
        <v>0</v>
      </c>
    </row>
    <row r="390" spans="1:7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  <c r="F390" s="72">
        <v>0</v>
      </c>
      <c r="G390" s="72">
        <v>0</v>
      </c>
    </row>
    <row r="391" spans="1:7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  <c r="F391" s="72">
        <v>0</v>
      </c>
      <c r="G391" s="72">
        <v>0</v>
      </c>
    </row>
    <row r="392" spans="1:7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  <c r="F392" s="72">
        <v>0</v>
      </c>
      <c r="G392" s="72">
        <v>0</v>
      </c>
    </row>
    <row r="393" spans="1:7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  <c r="F393" s="72">
        <v>0</v>
      </c>
      <c r="G393" s="72">
        <v>0</v>
      </c>
    </row>
    <row r="394" spans="1:7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  <c r="F394" s="72">
        <v>0</v>
      </c>
      <c r="G394" s="72">
        <v>0</v>
      </c>
    </row>
    <row r="395" spans="1:7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7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  <c r="F396" s="72">
        <v>0</v>
      </c>
      <c r="G396" s="72">
        <v>0</v>
      </c>
    </row>
    <row r="397" spans="1:7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  <c r="F397" s="72">
        <v>0</v>
      </c>
      <c r="G397" s="72">
        <v>0</v>
      </c>
    </row>
    <row r="398" spans="1:7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  <c r="F398" s="72">
        <v>0</v>
      </c>
      <c r="G398" s="72">
        <v>0</v>
      </c>
    </row>
    <row r="399" spans="1:7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  <c r="F399" s="72">
        <v>0</v>
      </c>
      <c r="G399" s="72">
        <v>0</v>
      </c>
    </row>
    <row r="400" spans="1:7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  <c r="F400" s="72">
        <v>0</v>
      </c>
      <c r="G400" s="72">
        <v>0</v>
      </c>
    </row>
    <row r="401" spans="1:7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  <c r="F401" s="72">
        <v>0</v>
      </c>
      <c r="G401" s="72">
        <v>0</v>
      </c>
    </row>
    <row r="402" spans="1:7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  <c r="F402" s="72">
        <v>0</v>
      </c>
      <c r="G402" s="72">
        <v>0</v>
      </c>
    </row>
    <row r="403" spans="1:7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  <c r="F403" s="72">
        <v>0</v>
      </c>
      <c r="G403" s="72">
        <v>0</v>
      </c>
    </row>
    <row r="404" spans="1:7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  <c r="F404" s="72">
        <v>0</v>
      </c>
      <c r="G404" s="72">
        <v>0</v>
      </c>
    </row>
    <row r="405" spans="1:7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7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  <c r="F406" s="72">
        <v>0</v>
      </c>
      <c r="G406" s="72">
        <v>0</v>
      </c>
    </row>
    <row r="407" spans="1:7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  <c r="F407" s="72">
        <v>0</v>
      </c>
      <c r="G407" s="72">
        <v>0</v>
      </c>
    </row>
    <row r="408" spans="1:7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  <c r="F408" s="72">
        <v>0</v>
      </c>
      <c r="G408" s="72">
        <v>0</v>
      </c>
    </row>
    <row r="409" spans="1:7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  <c r="F409" s="72">
        <v>0</v>
      </c>
      <c r="G409" s="72">
        <v>0</v>
      </c>
    </row>
    <row r="410" spans="1:7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7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  <c r="F411" s="72">
        <v>0</v>
      </c>
      <c r="G411" s="72">
        <v>0</v>
      </c>
    </row>
    <row r="412" spans="1:7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  <c r="F412" s="72">
        <v>0</v>
      </c>
      <c r="G412" s="72">
        <v>0</v>
      </c>
    </row>
    <row r="413" spans="1:7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  <c r="F413" s="72">
        <v>0</v>
      </c>
      <c r="G413" s="72">
        <v>0</v>
      </c>
    </row>
    <row r="414" spans="1:7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  <c r="F414" s="72">
        <v>0</v>
      </c>
      <c r="G414" s="72">
        <v>0</v>
      </c>
    </row>
    <row r="415" spans="1:7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7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  <c r="F416" s="72">
        <v>0</v>
      </c>
      <c r="G416" s="72">
        <v>0</v>
      </c>
    </row>
    <row r="417" spans="1:7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  <c r="F417" s="72">
        <v>0</v>
      </c>
      <c r="G417" s="72">
        <v>0</v>
      </c>
    </row>
    <row r="418" spans="1:7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  <c r="F418" s="72">
        <v>0</v>
      </c>
      <c r="G418" s="72">
        <v>0</v>
      </c>
    </row>
    <row r="419" spans="1:7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  <c r="F419" s="72">
        <v>0</v>
      </c>
      <c r="G419" s="72">
        <v>0</v>
      </c>
    </row>
    <row r="420" spans="1:7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  <c r="F420" s="72">
        <v>0</v>
      </c>
      <c r="G420" s="72">
        <v>0</v>
      </c>
    </row>
    <row r="421" spans="1:7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  <c r="F421" s="72">
        <v>0</v>
      </c>
      <c r="G421" s="72">
        <v>0</v>
      </c>
    </row>
    <row r="422" spans="1:7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  <c r="F422" s="72">
        <v>0</v>
      </c>
      <c r="G422" s="72">
        <v>0</v>
      </c>
    </row>
    <row r="423" spans="1:7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  <c r="F423" s="72">
        <v>0</v>
      </c>
      <c r="G423" s="72">
        <v>0</v>
      </c>
    </row>
    <row r="424" spans="1:7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7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  <c r="F425" s="72">
        <v>0</v>
      </c>
      <c r="G425" s="72">
        <v>0</v>
      </c>
    </row>
    <row r="426" spans="1:7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  <c r="F426" s="72">
        <v>0</v>
      </c>
      <c r="G426" s="72">
        <v>0</v>
      </c>
    </row>
    <row r="427" spans="1:7" ht="15" customHeight="1" x14ac:dyDescent="0.2"/>
    <row r="428" spans="1:7" ht="15" customHeight="1" x14ac:dyDescent="0.2"/>
    <row r="429" spans="1:7" ht="15" customHeight="1" x14ac:dyDescent="0.2"/>
    <row r="430" spans="1:7" ht="15" customHeight="1" x14ac:dyDescent="0.2"/>
    <row r="431" spans="1:7" ht="15" customHeight="1" x14ac:dyDescent="0.2"/>
    <row r="432" spans="1:7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  <c r="G9" s="74">
        <v>0</v>
      </c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  <c r="G10" s="74">
        <v>0</v>
      </c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  <c r="G12" s="74">
        <v>0</v>
      </c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  <c r="G13" s="74">
        <v>0</v>
      </c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  <c r="G15" s="67">
        <v>0</v>
      </c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  <c r="G16" s="67">
        <v>0</v>
      </c>
    </row>
    <row r="17" spans="1:7" x14ac:dyDescent="0.2">
      <c r="A17" s="38">
        <v>6323</v>
      </c>
      <c r="B17" s="39" t="s">
        <v>34</v>
      </c>
      <c r="C17" s="37" t="s">
        <v>35</v>
      </c>
      <c r="D17" s="5"/>
      <c r="E17" s="5">
        <v>0</v>
      </c>
      <c r="F17" s="72"/>
      <c r="G17" s="67">
        <v>0</v>
      </c>
    </row>
    <row r="18" spans="1:7" x14ac:dyDescent="0.2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  <c r="G18" s="67">
        <v>0</v>
      </c>
    </row>
    <row r="19" spans="1:7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7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7" x14ac:dyDescent="0.2">
      <c r="A21" s="38" t="s">
        <v>42</v>
      </c>
      <c r="B21" s="39" t="s">
        <v>43</v>
      </c>
      <c r="C21" s="40" t="s">
        <v>42</v>
      </c>
      <c r="D21" s="5"/>
      <c r="E21" s="5">
        <v>0</v>
      </c>
      <c r="F21" s="72"/>
      <c r="G21" s="67">
        <v>0</v>
      </c>
    </row>
    <row r="22" spans="1:7" x14ac:dyDescent="0.2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  <c r="G22" s="67">
        <v>0</v>
      </c>
    </row>
    <row r="23" spans="1:7" ht="24" x14ac:dyDescent="0.2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  <c r="G23" s="67">
        <v>0</v>
      </c>
    </row>
    <row r="24" spans="1:7" ht="24" x14ac:dyDescent="0.2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  <c r="G24" s="67">
        <v>0</v>
      </c>
    </row>
    <row r="25" spans="1:7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7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  <c r="G26" s="75">
        <v>0</v>
      </c>
    </row>
    <row r="27" spans="1:7" s="75" customFormat="1" x14ac:dyDescent="0.2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  <c r="G27" s="75">
        <v>0</v>
      </c>
    </row>
    <row r="28" spans="1:7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>
        <v>0</v>
      </c>
      <c r="F28" s="72"/>
      <c r="G28" s="75">
        <v>0</v>
      </c>
    </row>
    <row r="29" spans="1:7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>
        <v>0</v>
      </c>
      <c r="F29" s="72"/>
      <c r="G29" s="75">
        <v>0</v>
      </c>
    </row>
    <row r="30" spans="1:7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7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0</v>
      </c>
      <c r="G31" s="72">
        <v>0</v>
      </c>
    </row>
    <row r="32" spans="1:7" s="72" customFormat="1" x14ac:dyDescent="0.2">
      <c r="A32" s="44">
        <v>6392</v>
      </c>
      <c r="B32" s="45" t="s">
        <v>64</v>
      </c>
      <c r="C32" s="43" t="s">
        <v>65</v>
      </c>
      <c r="D32" s="6"/>
      <c r="E32" s="6">
        <v>0</v>
      </c>
      <c r="G32" s="72">
        <v>0</v>
      </c>
    </row>
    <row r="33" spans="1:7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0</v>
      </c>
      <c r="G33" s="72">
        <v>0</v>
      </c>
    </row>
    <row r="34" spans="1:7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>
        <v>0</v>
      </c>
      <c r="G34" s="72">
        <v>0</v>
      </c>
    </row>
    <row r="35" spans="1:7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7" x14ac:dyDescent="0.2">
      <c r="A36" s="48">
        <v>6711</v>
      </c>
      <c r="B36" s="39" t="s">
        <v>72</v>
      </c>
      <c r="C36" s="47" t="s">
        <v>73</v>
      </c>
      <c r="D36" s="7"/>
      <c r="E36" s="7">
        <v>0</v>
      </c>
      <c r="F36" s="72"/>
      <c r="G36" s="67">
        <v>0</v>
      </c>
    </row>
    <row r="37" spans="1:7" ht="24" x14ac:dyDescent="0.2">
      <c r="A37" s="48">
        <v>6712</v>
      </c>
      <c r="B37" s="49" t="s">
        <v>74</v>
      </c>
      <c r="C37" s="47" t="s">
        <v>75</v>
      </c>
      <c r="D37" s="7"/>
      <c r="E37" s="7">
        <v>0</v>
      </c>
      <c r="F37" s="72"/>
      <c r="G37" s="67">
        <v>0</v>
      </c>
    </row>
    <row r="38" spans="1:7" ht="24" x14ac:dyDescent="0.2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  <c r="G38" s="67">
        <v>0</v>
      </c>
    </row>
    <row r="39" spans="1:7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v>0</v>
      </c>
      <c r="F39" s="72"/>
      <c r="G39" s="73">
        <v>0</v>
      </c>
    </row>
    <row r="40" spans="1:7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7" x14ac:dyDescent="0.2">
      <c r="A41" s="48">
        <v>8413</v>
      </c>
      <c r="B41" s="50" t="s">
        <v>82</v>
      </c>
      <c r="C41" s="47" t="s">
        <v>83</v>
      </c>
      <c r="D41" s="7"/>
      <c r="E41" s="7">
        <v>0</v>
      </c>
      <c r="F41" s="72"/>
      <c r="G41" s="67">
        <v>0</v>
      </c>
    </row>
    <row r="42" spans="1:7" x14ac:dyDescent="0.2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  <c r="G42" s="67">
        <v>0</v>
      </c>
    </row>
    <row r="43" spans="1:7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7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7" ht="12.75" customHeight="1" x14ac:dyDescent="0.2">
      <c r="A45" s="48">
        <v>31</v>
      </c>
      <c r="B45" s="50" t="s">
        <v>88</v>
      </c>
      <c r="C45" s="47" t="s">
        <v>89</v>
      </c>
      <c r="D45" s="4">
        <f>D46+D51+D52</f>
        <v>0</v>
      </c>
      <c r="E45" s="4">
        <f>E46+E51+E52</f>
        <v>0</v>
      </c>
    </row>
    <row r="46" spans="1:7" ht="12.75" customHeight="1" x14ac:dyDescent="0.2">
      <c r="A46" s="48">
        <v>311</v>
      </c>
      <c r="B46" s="50" t="s">
        <v>90</v>
      </c>
      <c r="C46" s="47" t="s">
        <v>91</v>
      </c>
      <c r="D46" s="4">
        <f>SUM(D47:D50)</f>
        <v>0</v>
      </c>
      <c r="E46" s="4">
        <f>SUM(E47:E50)</f>
        <v>0</v>
      </c>
    </row>
    <row r="47" spans="1:7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0</v>
      </c>
      <c r="G47" s="67">
        <v>0</v>
      </c>
    </row>
    <row r="48" spans="1:7" ht="12.75" customHeight="1" x14ac:dyDescent="0.2">
      <c r="A48" s="48">
        <v>3112</v>
      </c>
      <c r="B48" s="50" t="s">
        <v>94</v>
      </c>
      <c r="C48" s="47" t="s">
        <v>95</v>
      </c>
      <c r="D48" s="7"/>
      <c r="E48" s="7">
        <v>0</v>
      </c>
      <c r="G48" s="67">
        <v>0</v>
      </c>
    </row>
    <row r="49" spans="1:7" ht="12.75" customHeight="1" x14ac:dyDescent="0.2">
      <c r="A49" s="48">
        <v>3113</v>
      </c>
      <c r="B49" s="39" t="s">
        <v>96</v>
      </c>
      <c r="C49" s="47" t="s">
        <v>97</v>
      </c>
      <c r="D49" s="7"/>
      <c r="E49" s="7">
        <v>0</v>
      </c>
      <c r="G49" s="67">
        <v>0</v>
      </c>
    </row>
    <row r="50" spans="1:7" ht="12.75" customHeight="1" x14ac:dyDescent="0.2">
      <c r="A50" s="48">
        <v>3114</v>
      </c>
      <c r="B50" s="39" t="s">
        <v>98</v>
      </c>
      <c r="C50" s="47" t="s">
        <v>99</v>
      </c>
      <c r="D50" s="7"/>
      <c r="E50" s="7">
        <v>0</v>
      </c>
      <c r="G50" s="67">
        <v>0</v>
      </c>
    </row>
    <row r="51" spans="1:7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0</v>
      </c>
      <c r="G51" s="67">
        <v>0</v>
      </c>
    </row>
    <row r="52" spans="1:7" ht="12.75" customHeight="1" x14ac:dyDescent="0.2">
      <c r="A52" s="48">
        <v>313</v>
      </c>
      <c r="B52" s="39" t="s">
        <v>102</v>
      </c>
      <c r="C52" s="47" t="s">
        <v>103</v>
      </c>
      <c r="D52" s="4">
        <f>SUM(D53:D55)</f>
        <v>0</v>
      </c>
      <c r="E52" s="4">
        <f>SUM(E53:E55)</f>
        <v>0</v>
      </c>
    </row>
    <row r="53" spans="1:7" ht="12.75" customHeight="1" x14ac:dyDescent="0.2">
      <c r="A53" s="48">
        <v>3131</v>
      </c>
      <c r="B53" s="39" t="s">
        <v>104</v>
      </c>
      <c r="C53" s="47" t="s">
        <v>105</v>
      </c>
      <c r="D53" s="7"/>
      <c r="E53" s="7">
        <v>0</v>
      </c>
      <c r="G53" s="67">
        <v>0</v>
      </c>
    </row>
    <row r="54" spans="1:7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0</v>
      </c>
      <c r="G54" s="67">
        <v>0</v>
      </c>
    </row>
    <row r="55" spans="1:7" ht="12.75" customHeight="1" x14ac:dyDescent="0.2">
      <c r="A55" s="48">
        <v>3133</v>
      </c>
      <c r="B55" s="50" t="s">
        <v>108</v>
      </c>
      <c r="C55" s="47" t="s">
        <v>109</v>
      </c>
      <c r="D55" s="7"/>
      <c r="E55" s="7">
        <v>0</v>
      </c>
      <c r="G55" s="67">
        <v>0</v>
      </c>
    </row>
    <row r="56" spans="1:7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7" ht="12.75" customHeight="1" x14ac:dyDescent="0.2">
      <c r="A57" s="48">
        <v>321</v>
      </c>
      <c r="B57" s="50" t="s">
        <v>112</v>
      </c>
      <c r="C57" s="47" t="s">
        <v>113</v>
      </c>
      <c r="D57" s="4">
        <f>SUM(D58:D61)</f>
        <v>0</v>
      </c>
      <c r="E57" s="4">
        <f>SUM(E58:E61)</f>
        <v>0</v>
      </c>
    </row>
    <row r="58" spans="1:7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0</v>
      </c>
      <c r="G58" s="67">
        <v>0</v>
      </c>
    </row>
    <row r="59" spans="1:7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0</v>
      </c>
      <c r="G59" s="67">
        <v>0</v>
      </c>
    </row>
    <row r="60" spans="1:7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0</v>
      </c>
      <c r="G60" s="67">
        <v>0</v>
      </c>
    </row>
    <row r="61" spans="1:7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0</v>
      </c>
      <c r="G61" s="67">
        <v>0</v>
      </c>
    </row>
    <row r="62" spans="1:7" ht="12.75" customHeight="1" x14ac:dyDescent="0.2">
      <c r="A62" s="48">
        <v>322</v>
      </c>
      <c r="B62" s="50" t="s">
        <v>122</v>
      </c>
      <c r="C62" s="47" t="s">
        <v>123</v>
      </c>
      <c r="D62" s="4">
        <f>SUM(D63:D69)</f>
        <v>0</v>
      </c>
      <c r="E62" s="4">
        <v>0</v>
      </c>
      <c r="G62" s="67">
        <v>0</v>
      </c>
    </row>
    <row r="63" spans="1:7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0</v>
      </c>
      <c r="G63" s="67">
        <v>0</v>
      </c>
    </row>
    <row r="64" spans="1:7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0</v>
      </c>
      <c r="G64" s="67">
        <v>0</v>
      </c>
    </row>
    <row r="65" spans="1:7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0</v>
      </c>
      <c r="G65" s="67">
        <v>0</v>
      </c>
    </row>
    <row r="66" spans="1:7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0</v>
      </c>
      <c r="G66" s="67">
        <v>0</v>
      </c>
    </row>
    <row r="67" spans="1:7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0</v>
      </c>
      <c r="G67" s="67">
        <v>0</v>
      </c>
    </row>
    <row r="68" spans="1:7" ht="12.75" customHeight="1" x14ac:dyDescent="0.2">
      <c r="A68" s="48">
        <v>3226</v>
      </c>
      <c r="B68" s="39" t="s">
        <v>134</v>
      </c>
      <c r="C68" s="47" t="s">
        <v>135</v>
      </c>
      <c r="D68" s="7"/>
      <c r="E68" s="7">
        <v>0</v>
      </c>
      <c r="G68" s="67">
        <v>0</v>
      </c>
    </row>
    <row r="69" spans="1:7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7" ht="12.75" customHeight="1" x14ac:dyDescent="0.2">
      <c r="A70" s="48">
        <v>323</v>
      </c>
      <c r="B70" s="39" t="s">
        <v>138</v>
      </c>
      <c r="C70" s="47" t="s">
        <v>139</v>
      </c>
      <c r="D70" s="4">
        <f>SUM(D71:D79)</f>
        <v>0</v>
      </c>
      <c r="E70" s="4">
        <f>SUM(E71:E79)</f>
        <v>0</v>
      </c>
    </row>
    <row r="71" spans="1:7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0</v>
      </c>
      <c r="G71" s="67">
        <v>0</v>
      </c>
    </row>
    <row r="72" spans="1:7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v>0</v>
      </c>
      <c r="G72" s="67">
        <v>0</v>
      </c>
    </row>
    <row r="73" spans="1:7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0</v>
      </c>
      <c r="G73" s="67">
        <v>0</v>
      </c>
    </row>
    <row r="74" spans="1:7" ht="12.75" customHeight="1" x14ac:dyDescent="0.2">
      <c r="A74" s="48">
        <v>3234</v>
      </c>
      <c r="B74" s="39" t="s">
        <v>146</v>
      </c>
      <c r="C74" s="47" t="s">
        <v>147</v>
      </c>
      <c r="D74" s="7"/>
      <c r="E74" s="7">
        <v>0</v>
      </c>
      <c r="G74" s="67">
        <v>0</v>
      </c>
    </row>
    <row r="75" spans="1:7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0</v>
      </c>
      <c r="G75" s="67">
        <v>0</v>
      </c>
    </row>
    <row r="76" spans="1:7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0</v>
      </c>
      <c r="G76" s="67">
        <v>0</v>
      </c>
    </row>
    <row r="77" spans="1:7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0</v>
      </c>
      <c r="G77" s="67">
        <v>0</v>
      </c>
    </row>
    <row r="78" spans="1:7" ht="12.75" customHeight="1" x14ac:dyDescent="0.2">
      <c r="A78" s="48">
        <v>3238</v>
      </c>
      <c r="B78" s="50" t="s">
        <v>154</v>
      </c>
      <c r="C78" s="47" t="s">
        <v>155</v>
      </c>
      <c r="D78" s="7"/>
      <c r="E78" s="7">
        <v>0</v>
      </c>
      <c r="G78" s="67">
        <v>0</v>
      </c>
    </row>
    <row r="79" spans="1:7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0</v>
      </c>
      <c r="G79" s="67">
        <v>0</v>
      </c>
    </row>
    <row r="80" spans="1:7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0</v>
      </c>
      <c r="G80" s="67">
        <v>0</v>
      </c>
    </row>
    <row r="81" spans="1:7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7" x14ac:dyDescent="0.2">
      <c r="A82" s="38" t="s">
        <v>162</v>
      </c>
      <c r="B82" s="39" t="s">
        <v>163</v>
      </c>
      <c r="C82" s="40" t="s">
        <v>162</v>
      </c>
      <c r="D82" s="5"/>
      <c r="E82" s="5">
        <v>0</v>
      </c>
      <c r="G82" s="67">
        <v>0</v>
      </c>
    </row>
    <row r="83" spans="1:7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>
        <v>0</v>
      </c>
      <c r="G83" s="67">
        <v>0</v>
      </c>
    </row>
    <row r="84" spans="1:7" x14ac:dyDescent="0.2">
      <c r="A84" s="38" t="s">
        <v>166</v>
      </c>
      <c r="B84" s="39" t="s">
        <v>167</v>
      </c>
      <c r="C84" s="40" t="s">
        <v>166</v>
      </c>
      <c r="D84" s="5"/>
      <c r="E84" s="5">
        <v>0</v>
      </c>
      <c r="G84" s="67">
        <v>0</v>
      </c>
    </row>
    <row r="85" spans="1:7" x14ac:dyDescent="0.2">
      <c r="A85" s="38" t="s">
        <v>168</v>
      </c>
      <c r="B85" s="39" t="s">
        <v>169</v>
      </c>
      <c r="C85" s="40" t="s">
        <v>168</v>
      </c>
      <c r="D85" s="5"/>
      <c r="E85" s="5">
        <v>0</v>
      </c>
      <c r="G85" s="67">
        <v>0</v>
      </c>
    </row>
    <row r="86" spans="1:7" ht="12.75" customHeight="1" x14ac:dyDescent="0.2">
      <c r="A86" s="48">
        <v>329</v>
      </c>
      <c r="B86" s="50" t="s">
        <v>170</v>
      </c>
      <c r="C86" s="47" t="s">
        <v>171</v>
      </c>
      <c r="D86" s="4">
        <f>SUM(D87:D93)</f>
        <v>0</v>
      </c>
      <c r="E86" s="4">
        <f>SUM(E87:E93)</f>
        <v>0</v>
      </c>
    </row>
    <row r="87" spans="1:7" ht="12.75" customHeight="1" x14ac:dyDescent="0.2">
      <c r="A87" s="48">
        <v>3291</v>
      </c>
      <c r="B87" s="51" t="s">
        <v>172</v>
      </c>
      <c r="C87" s="47" t="s">
        <v>173</v>
      </c>
      <c r="D87" s="7"/>
      <c r="E87" s="7">
        <v>0</v>
      </c>
      <c r="G87" s="67">
        <v>0</v>
      </c>
    </row>
    <row r="88" spans="1:7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0</v>
      </c>
      <c r="G88" s="67">
        <v>0</v>
      </c>
    </row>
    <row r="89" spans="1:7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0</v>
      </c>
      <c r="G89" s="67">
        <v>0</v>
      </c>
    </row>
    <row r="90" spans="1:7" ht="12.75" customHeight="1" x14ac:dyDescent="0.2">
      <c r="A90" s="48">
        <v>3294</v>
      </c>
      <c r="B90" s="50" t="s">
        <v>178</v>
      </c>
      <c r="C90" s="47" t="s">
        <v>179</v>
      </c>
      <c r="D90" s="7"/>
      <c r="E90" s="7">
        <v>0</v>
      </c>
      <c r="G90" s="67">
        <v>0</v>
      </c>
    </row>
    <row r="91" spans="1:7" ht="12.75" customHeight="1" x14ac:dyDescent="0.2">
      <c r="A91" s="48">
        <v>3295</v>
      </c>
      <c r="B91" s="50" t="s">
        <v>180</v>
      </c>
      <c r="C91" s="47" t="s">
        <v>181</v>
      </c>
      <c r="D91" s="7"/>
      <c r="E91" s="7">
        <v>0</v>
      </c>
      <c r="G91" s="67">
        <v>0</v>
      </c>
    </row>
    <row r="92" spans="1:7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>
        <v>0</v>
      </c>
      <c r="G92" s="67">
        <v>0</v>
      </c>
    </row>
    <row r="93" spans="1:7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0</v>
      </c>
      <c r="G93" s="67">
        <v>0</v>
      </c>
    </row>
    <row r="94" spans="1:7" ht="12.75" customHeight="1" x14ac:dyDescent="0.2">
      <c r="A94" s="48">
        <v>34</v>
      </c>
      <c r="B94" s="51" t="s">
        <v>186</v>
      </c>
      <c r="C94" s="47" t="s">
        <v>187</v>
      </c>
      <c r="D94" s="4">
        <f>D95+D100+D108</f>
        <v>0</v>
      </c>
      <c r="E94" s="4">
        <f>E95+E100+E108</f>
        <v>0</v>
      </c>
    </row>
    <row r="95" spans="1:7" ht="12.75" customHeight="1" x14ac:dyDescent="0.2">
      <c r="A95" s="48">
        <v>341</v>
      </c>
      <c r="B95" s="50" t="s">
        <v>188</v>
      </c>
      <c r="C95" s="47" t="s">
        <v>189</v>
      </c>
      <c r="D95" s="4">
        <f>SUM(D96:D99)</f>
        <v>0</v>
      </c>
      <c r="E95" s="4">
        <f>SUM(E96:E99)</f>
        <v>0</v>
      </c>
    </row>
    <row r="96" spans="1:7" ht="12.75" customHeight="1" x14ac:dyDescent="0.2">
      <c r="A96" s="48">
        <v>3411</v>
      </c>
      <c r="B96" s="50" t="s">
        <v>190</v>
      </c>
      <c r="C96" s="47" t="s">
        <v>191</v>
      </c>
      <c r="D96" s="7"/>
      <c r="E96" s="7">
        <v>0</v>
      </c>
      <c r="G96" s="67">
        <v>0</v>
      </c>
    </row>
    <row r="97" spans="1:7" ht="12.75" customHeight="1" x14ac:dyDescent="0.2">
      <c r="A97" s="48">
        <v>3412</v>
      </c>
      <c r="B97" s="50" t="s">
        <v>192</v>
      </c>
      <c r="C97" s="47" t="s">
        <v>193</v>
      </c>
      <c r="D97" s="7"/>
      <c r="E97" s="7">
        <v>0</v>
      </c>
      <c r="G97" s="67">
        <v>0</v>
      </c>
    </row>
    <row r="98" spans="1:7" ht="12.75" customHeight="1" x14ac:dyDescent="0.2">
      <c r="A98" s="48">
        <v>3413</v>
      </c>
      <c r="B98" s="50" t="s">
        <v>194</v>
      </c>
      <c r="C98" s="47" t="s">
        <v>195</v>
      </c>
      <c r="D98" s="7"/>
      <c r="E98" s="7">
        <v>0</v>
      </c>
      <c r="G98" s="67">
        <v>0</v>
      </c>
    </row>
    <row r="99" spans="1:7" ht="12.75" customHeight="1" x14ac:dyDescent="0.2">
      <c r="A99" s="48">
        <v>3419</v>
      </c>
      <c r="B99" s="50" t="s">
        <v>196</v>
      </c>
      <c r="C99" s="47" t="s">
        <v>197</v>
      </c>
      <c r="D99" s="7"/>
      <c r="E99" s="7">
        <v>0</v>
      </c>
      <c r="G99" s="67">
        <v>0</v>
      </c>
    </row>
    <row r="100" spans="1:7" ht="12.75" customHeight="1" x14ac:dyDescent="0.2">
      <c r="A100" s="48">
        <v>342</v>
      </c>
      <c r="B100" s="50" t="s">
        <v>198</v>
      </c>
      <c r="C100" s="47" t="s">
        <v>199</v>
      </c>
      <c r="D100" s="4">
        <f>SUM(D101:D107)</f>
        <v>0</v>
      </c>
      <c r="E100" s="4">
        <f>SUM(E101:E107)</f>
        <v>0</v>
      </c>
    </row>
    <row r="101" spans="1:7" ht="24" x14ac:dyDescent="0.2">
      <c r="A101" s="48">
        <v>3421</v>
      </c>
      <c r="B101" s="50" t="s">
        <v>200</v>
      </c>
      <c r="C101" s="47" t="s">
        <v>201</v>
      </c>
      <c r="D101" s="7"/>
      <c r="E101" s="7">
        <v>0</v>
      </c>
      <c r="G101" s="67">
        <v>0</v>
      </c>
    </row>
    <row r="102" spans="1:7" ht="24" x14ac:dyDescent="0.2">
      <c r="A102" s="48">
        <v>3422</v>
      </c>
      <c r="B102" s="51" t="s">
        <v>202</v>
      </c>
      <c r="C102" s="47" t="s">
        <v>203</v>
      </c>
      <c r="D102" s="7"/>
      <c r="E102" s="7">
        <v>0</v>
      </c>
      <c r="G102" s="67">
        <v>0</v>
      </c>
    </row>
    <row r="103" spans="1:7" ht="24" x14ac:dyDescent="0.2">
      <c r="A103" s="48">
        <v>3423</v>
      </c>
      <c r="B103" s="51" t="s">
        <v>204</v>
      </c>
      <c r="C103" s="47" t="s">
        <v>205</v>
      </c>
      <c r="D103" s="7"/>
      <c r="E103" s="7">
        <v>0</v>
      </c>
      <c r="G103" s="67">
        <v>0</v>
      </c>
    </row>
    <row r="104" spans="1:7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>
        <v>0</v>
      </c>
      <c r="G104" s="67">
        <v>0</v>
      </c>
    </row>
    <row r="105" spans="1:7" x14ac:dyDescent="0.2">
      <c r="A105" s="48">
        <v>3426</v>
      </c>
      <c r="B105" s="50" t="s">
        <v>208</v>
      </c>
      <c r="C105" s="47" t="s">
        <v>209</v>
      </c>
      <c r="D105" s="7"/>
      <c r="E105" s="7">
        <v>0</v>
      </c>
      <c r="G105" s="67">
        <v>0</v>
      </c>
    </row>
    <row r="106" spans="1:7" ht="24" x14ac:dyDescent="0.2">
      <c r="A106" s="48">
        <v>3427</v>
      </c>
      <c r="B106" s="50" t="s">
        <v>210</v>
      </c>
      <c r="C106" s="47" t="s">
        <v>211</v>
      </c>
      <c r="D106" s="7"/>
      <c r="E106" s="7">
        <v>0</v>
      </c>
      <c r="G106" s="67">
        <v>0</v>
      </c>
    </row>
    <row r="107" spans="1:7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>
        <v>0</v>
      </c>
      <c r="G107" s="67">
        <v>0</v>
      </c>
    </row>
    <row r="108" spans="1:7" ht="12.75" customHeight="1" x14ac:dyDescent="0.2">
      <c r="A108" s="48">
        <v>343</v>
      </c>
      <c r="B108" s="39" t="s">
        <v>214</v>
      </c>
      <c r="C108" s="47" t="s">
        <v>215</v>
      </c>
      <c r="D108" s="4">
        <f>SUM(D109:D112)</f>
        <v>0</v>
      </c>
      <c r="E108" s="4">
        <f>SUM(E109:E112)</f>
        <v>0</v>
      </c>
    </row>
    <row r="109" spans="1:7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0</v>
      </c>
      <c r="G109" s="67">
        <v>0</v>
      </c>
    </row>
    <row r="110" spans="1:7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>
        <v>0</v>
      </c>
      <c r="G110" s="67">
        <v>0</v>
      </c>
    </row>
    <row r="111" spans="1:7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>
        <v>0</v>
      </c>
      <c r="G111" s="67">
        <v>0</v>
      </c>
    </row>
    <row r="112" spans="1:7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>
        <v>0</v>
      </c>
      <c r="G112" s="67">
        <v>0</v>
      </c>
    </row>
    <row r="113" spans="1:7" ht="12.75" customHeight="1" x14ac:dyDescent="0.2">
      <c r="A113" s="48">
        <v>35</v>
      </c>
      <c r="B113" s="39" t="s">
        <v>224</v>
      </c>
      <c r="C113" s="47" t="s">
        <v>225</v>
      </c>
      <c r="D113" s="4">
        <f>D114+D117+D121</f>
        <v>0</v>
      </c>
      <c r="E113" s="4">
        <f>E114+E117+E121</f>
        <v>0</v>
      </c>
    </row>
    <row r="114" spans="1:7" ht="24" x14ac:dyDescent="0.2">
      <c r="A114" s="48">
        <v>351</v>
      </c>
      <c r="B114" s="39" t="s">
        <v>226</v>
      </c>
      <c r="C114" s="47" t="s">
        <v>227</v>
      </c>
      <c r="D114" s="4">
        <f>SUM(D115:D116)</f>
        <v>0</v>
      </c>
      <c r="E114" s="4">
        <f>SUM(E115:E116)</f>
        <v>0</v>
      </c>
    </row>
    <row r="115" spans="1:7" ht="24" x14ac:dyDescent="0.2">
      <c r="A115" s="48">
        <v>3511</v>
      </c>
      <c r="B115" s="39" t="s">
        <v>228</v>
      </c>
      <c r="C115" s="47" t="s">
        <v>229</v>
      </c>
      <c r="D115" s="7"/>
      <c r="E115" s="7">
        <v>0</v>
      </c>
      <c r="G115" s="67">
        <v>0</v>
      </c>
    </row>
    <row r="116" spans="1:7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>
        <v>0</v>
      </c>
      <c r="G116" s="67">
        <v>0</v>
      </c>
    </row>
    <row r="117" spans="1:7" ht="36" x14ac:dyDescent="0.2">
      <c r="A117" s="48">
        <v>352</v>
      </c>
      <c r="B117" s="39" t="s">
        <v>232</v>
      </c>
      <c r="C117" s="47" t="s">
        <v>233</v>
      </c>
      <c r="D117" s="4">
        <f>SUM(D118:D120)</f>
        <v>0</v>
      </c>
      <c r="E117" s="4">
        <f>SUM(E118:E120)</f>
        <v>0</v>
      </c>
    </row>
    <row r="118" spans="1:7" ht="24" x14ac:dyDescent="0.2">
      <c r="A118" s="48">
        <v>3521</v>
      </c>
      <c r="B118" s="39" t="s">
        <v>234</v>
      </c>
      <c r="C118" s="47" t="s">
        <v>235</v>
      </c>
      <c r="D118" s="7"/>
      <c r="E118" s="7">
        <v>0</v>
      </c>
      <c r="G118" s="67">
        <v>0</v>
      </c>
    </row>
    <row r="119" spans="1:7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>
        <v>0</v>
      </c>
      <c r="G119" s="67">
        <v>0</v>
      </c>
    </row>
    <row r="120" spans="1:7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>
        <v>0</v>
      </c>
      <c r="G120" s="67">
        <v>0</v>
      </c>
    </row>
    <row r="121" spans="1:7" ht="24" x14ac:dyDescent="0.2">
      <c r="A121" s="48" t="s">
        <v>240</v>
      </c>
      <c r="B121" s="50" t="s">
        <v>241</v>
      </c>
      <c r="C121" s="47" t="s">
        <v>240</v>
      </c>
      <c r="D121" s="7"/>
      <c r="E121" s="7">
        <v>0</v>
      </c>
      <c r="G121" s="67">
        <v>0</v>
      </c>
    </row>
    <row r="122" spans="1:7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7" ht="12.75" customHeight="1" x14ac:dyDescent="0.2">
      <c r="A123" s="48">
        <v>361</v>
      </c>
      <c r="B123" s="50" t="s">
        <v>244</v>
      </c>
      <c r="C123" s="47" t="s">
        <v>245</v>
      </c>
      <c r="D123" s="4">
        <f>SUM(D124:D125)</f>
        <v>0</v>
      </c>
      <c r="E123" s="4">
        <f>SUM(E124:E125)</f>
        <v>0</v>
      </c>
    </row>
    <row r="124" spans="1:7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>
        <v>0</v>
      </c>
      <c r="G124" s="67">
        <v>0</v>
      </c>
    </row>
    <row r="125" spans="1:7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>
        <v>0</v>
      </c>
      <c r="G125" s="67">
        <v>0</v>
      </c>
    </row>
    <row r="126" spans="1:7" ht="24" x14ac:dyDescent="0.2">
      <c r="A126" s="48">
        <v>362</v>
      </c>
      <c r="B126" s="50" t="s">
        <v>250</v>
      </c>
      <c r="C126" s="47" t="s">
        <v>251</v>
      </c>
      <c r="D126" s="4">
        <f>SUM(D127:D128)</f>
        <v>0</v>
      </c>
      <c r="E126" s="4">
        <f>SUM(E127:E128)</f>
        <v>0</v>
      </c>
    </row>
    <row r="127" spans="1:7" ht="24" x14ac:dyDescent="0.2">
      <c r="A127" s="48">
        <v>3621</v>
      </c>
      <c r="B127" s="39" t="s">
        <v>252</v>
      </c>
      <c r="C127" s="47" t="s">
        <v>253</v>
      </c>
      <c r="D127" s="7"/>
      <c r="E127" s="7">
        <v>0</v>
      </c>
      <c r="G127" s="67">
        <v>0</v>
      </c>
    </row>
    <row r="128" spans="1:7" ht="24" x14ac:dyDescent="0.2">
      <c r="A128" s="48">
        <v>3622</v>
      </c>
      <c r="B128" s="39" t="s">
        <v>254</v>
      </c>
      <c r="C128" s="47" t="s">
        <v>255</v>
      </c>
      <c r="D128" s="7"/>
      <c r="E128" s="7">
        <v>0</v>
      </c>
      <c r="G128" s="67">
        <v>0</v>
      </c>
    </row>
    <row r="129" spans="1:7" ht="24" x14ac:dyDescent="0.2">
      <c r="A129" s="48">
        <v>363</v>
      </c>
      <c r="B129" s="39" t="s">
        <v>256</v>
      </c>
      <c r="C129" s="47" t="s">
        <v>257</v>
      </c>
      <c r="D129" s="4">
        <f>SUM(D130:D133)</f>
        <v>0</v>
      </c>
      <c r="E129" s="4">
        <f>SUM(E130:E133)</f>
        <v>0</v>
      </c>
    </row>
    <row r="130" spans="1:7" x14ac:dyDescent="0.2">
      <c r="A130" s="48">
        <v>3631</v>
      </c>
      <c r="B130" s="39" t="s">
        <v>258</v>
      </c>
      <c r="C130" s="47" t="s">
        <v>259</v>
      </c>
      <c r="D130" s="7"/>
      <c r="E130" s="7">
        <v>0</v>
      </c>
      <c r="G130" s="67">
        <v>0</v>
      </c>
    </row>
    <row r="131" spans="1:7" x14ac:dyDescent="0.2">
      <c r="A131" s="48">
        <v>3632</v>
      </c>
      <c r="B131" s="39" t="s">
        <v>260</v>
      </c>
      <c r="C131" s="47" t="s">
        <v>261</v>
      </c>
      <c r="D131" s="7"/>
      <c r="E131" s="7">
        <v>0</v>
      </c>
      <c r="G131" s="67">
        <v>0</v>
      </c>
    </row>
    <row r="132" spans="1:7" ht="24" x14ac:dyDescent="0.2">
      <c r="A132" s="48" t="s">
        <v>262</v>
      </c>
      <c r="B132" s="39" t="s">
        <v>263</v>
      </c>
      <c r="C132" s="47" t="s">
        <v>262</v>
      </c>
      <c r="D132" s="7"/>
      <c r="E132" s="7">
        <v>0</v>
      </c>
      <c r="G132" s="67">
        <v>0</v>
      </c>
    </row>
    <row r="133" spans="1:7" ht="24" x14ac:dyDescent="0.2">
      <c r="A133" s="48" t="s">
        <v>264</v>
      </c>
      <c r="B133" s="39" t="s">
        <v>265</v>
      </c>
      <c r="C133" s="47" t="s">
        <v>264</v>
      </c>
      <c r="D133" s="7"/>
      <c r="E133" s="7">
        <v>0</v>
      </c>
      <c r="G133" s="67">
        <v>0</v>
      </c>
    </row>
    <row r="134" spans="1:7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7" x14ac:dyDescent="0.2">
      <c r="A135" s="38" t="s">
        <v>268</v>
      </c>
      <c r="B135" s="39" t="s">
        <v>269</v>
      </c>
      <c r="C135" s="40" t="s">
        <v>268</v>
      </c>
      <c r="D135" s="5"/>
      <c r="E135" s="5">
        <v>0</v>
      </c>
      <c r="G135" s="67">
        <v>0</v>
      </c>
    </row>
    <row r="136" spans="1:7" x14ac:dyDescent="0.2">
      <c r="A136" s="38" t="s">
        <v>270</v>
      </c>
      <c r="B136" s="39" t="s">
        <v>271</v>
      </c>
      <c r="C136" s="40" t="s">
        <v>270</v>
      </c>
      <c r="D136" s="5"/>
      <c r="E136" s="5">
        <v>0</v>
      </c>
      <c r="G136" s="67">
        <v>0</v>
      </c>
    </row>
    <row r="137" spans="1:7" x14ac:dyDescent="0.2">
      <c r="A137" s="38" t="s">
        <v>272</v>
      </c>
      <c r="B137" s="39" t="s">
        <v>273</v>
      </c>
      <c r="C137" s="40" t="s">
        <v>272</v>
      </c>
      <c r="D137" s="5"/>
      <c r="E137" s="5">
        <v>0</v>
      </c>
      <c r="G137" s="67">
        <v>0</v>
      </c>
    </row>
    <row r="138" spans="1:7" x14ac:dyDescent="0.2">
      <c r="A138" s="48" t="s">
        <v>274</v>
      </c>
      <c r="B138" s="39" t="s">
        <v>275</v>
      </c>
      <c r="C138" s="47" t="s">
        <v>274</v>
      </c>
      <c r="D138" s="4">
        <f>SUM(D139:D141)</f>
        <v>0</v>
      </c>
      <c r="E138" s="4">
        <f>SUM(E139:E141)</f>
        <v>0</v>
      </c>
    </row>
    <row r="139" spans="1:7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>
        <v>0</v>
      </c>
      <c r="G139" s="67">
        <v>0</v>
      </c>
    </row>
    <row r="140" spans="1:7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>
        <v>0</v>
      </c>
      <c r="G140" s="67">
        <v>0</v>
      </c>
    </row>
    <row r="141" spans="1:7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>
        <v>0</v>
      </c>
      <c r="G141" s="67">
        <v>0</v>
      </c>
    </row>
    <row r="142" spans="1:7" ht="24" x14ac:dyDescent="0.2">
      <c r="A142" s="48" t="s">
        <v>282</v>
      </c>
      <c r="B142" s="50" t="s">
        <v>283</v>
      </c>
      <c r="C142" s="47" t="s">
        <v>282</v>
      </c>
      <c r="D142" s="4">
        <f>SUM(D143:D145)</f>
        <v>0</v>
      </c>
      <c r="E142" s="4">
        <f>SUM(E143:E145)</f>
        <v>0</v>
      </c>
    </row>
    <row r="143" spans="1:7" ht="24" x14ac:dyDescent="0.2">
      <c r="A143" s="48">
        <v>3672</v>
      </c>
      <c r="B143" s="50" t="s">
        <v>284</v>
      </c>
      <c r="C143" s="47" t="s">
        <v>285</v>
      </c>
      <c r="D143" s="7"/>
      <c r="E143" s="7">
        <v>0</v>
      </c>
      <c r="G143" s="67">
        <v>0</v>
      </c>
    </row>
    <row r="144" spans="1:7" ht="24" x14ac:dyDescent="0.2">
      <c r="A144" s="48">
        <v>3673</v>
      </c>
      <c r="B144" s="50" t="s">
        <v>286</v>
      </c>
      <c r="C144" s="47" t="s">
        <v>287</v>
      </c>
      <c r="D144" s="7"/>
      <c r="E144" s="7">
        <v>0</v>
      </c>
      <c r="G144" s="67">
        <v>0</v>
      </c>
    </row>
    <row r="145" spans="1:7" ht="24" x14ac:dyDescent="0.2">
      <c r="A145" s="48">
        <v>3674</v>
      </c>
      <c r="B145" s="50" t="s">
        <v>288</v>
      </c>
      <c r="C145" s="47" t="s">
        <v>289</v>
      </c>
      <c r="D145" s="7"/>
      <c r="E145" s="7">
        <v>0</v>
      </c>
      <c r="G145" s="67">
        <v>0</v>
      </c>
    </row>
    <row r="146" spans="1:7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7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>
        <v>0</v>
      </c>
      <c r="G147" s="67">
        <v>0</v>
      </c>
    </row>
    <row r="148" spans="1:7" x14ac:dyDescent="0.2">
      <c r="A148" s="48" t="s">
        <v>294</v>
      </c>
      <c r="B148" s="50" t="s">
        <v>295</v>
      </c>
      <c r="C148" s="47" t="s">
        <v>294</v>
      </c>
      <c r="D148" s="7"/>
      <c r="E148" s="7">
        <v>0</v>
      </c>
      <c r="G148" s="67">
        <v>0</v>
      </c>
    </row>
    <row r="149" spans="1:7" ht="24" x14ac:dyDescent="0.2">
      <c r="A149" s="48" t="s">
        <v>296</v>
      </c>
      <c r="B149" s="50" t="s">
        <v>297</v>
      </c>
      <c r="C149" s="47" t="s">
        <v>296</v>
      </c>
      <c r="D149" s="4">
        <f>SUM(D150:D153)</f>
        <v>0</v>
      </c>
      <c r="E149" s="4">
        <f>SUM(E150:E153)</f>
        <v>0</v>
      </c>
    </row>
    <row r="150" spans="1:7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>
        <v>0</v>
      </c>
      <c r="G150" s="67">
        <v>0</v>
      </c>
    </row>
    <row r="151" spans="1:7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>
        <v>0</v>
      </c>
      <c r="G151" s="67">
        <v>0</v>
      </c>
    </row>
    <row r="152" spans="1:7" ht="24" x14ac:dyDescent="0.2">
      <c r="A152" s="48" t="s">
        <v>300</v>
      </c>
      <c r="B152" s="50" t="s">
        <v>66</v>
      </c>
      <c r="C152" s="47" t="s">
        <v>300</v>
      </c>
      <c r="D152" s="7"/>
      <c r="E152" s="7">
        <v>0</v>
      </c>
      <c r="G152" s="67">
        <v>0</v>
      </c>
    </row>
    <row r="153" spans="1:7" ht="24" x14ac:dyDescent="0.2">
      <c r="A153" s="48" t="s">
        <v>301</v>
      </c>
      <c r="B153" s="50" t="s">
        <v>68</v>
      </c>
      <c r="C153" s="47" t="s">
        <v>301</v>
      </c>
      <c r="D153" s="7"/>
      <c r="E153" s="7">
        <v>0</v>
      </c>
      <c r="G153" s="67">
        <v>0</v>
      </c>
    </row>
    <row r="154" spans="1:7" ht="24" x14ac:dyDescent="0.2">
      <c r="A154" s="48">
        <v>37</v>
      </c>
      <c r="B154" s="50" t="s">
        <v>302</v>
      </c>
      <c r="C154" s="47" t="s">
        <v>303</v>
      </c>
      <c r="D154" s="4">
        <f>D155+D161</f>
        <v>0</v>
      </c>
      <c r="E154" s="4">
        <f>E155+E161</f>
        <v>0</v>
      </c>
    </row>
    <row r="155" spans="1:7" ht="24" x14ac:dyDescent="0.2">
      <c r="A155" s="48">
        <v>371</v>
      </c>
      <c r="B155" s="50" t="s">
        <v>304</v>
      </c>
      <c r="C155" s="47" t="s">
        <v>305</v>
      </c>
      <c r="D155" s="4">
        <f>SUM(D156:D160)</f>
        <v>0</v>
      </c>
      <c r="E155" s="4">
        <f>SUM(E156:E160)</f>
        <v>0</v>
      </c>
    </row>
    <row r="156" spans="1:7" ht="24" x14ac:dyDescent="0.2">
      <c r="A156" s="48">
        <v>3711</v>
      </c>
      <c r="B156" s="50" t="s">
        <v>306</v>
      </c>
      <c r="C156" s="47" t="s">
        <v>307</v>
      </c>
      <c r="D156" s="7"/>
      <c r="E156" s="7">
        <v>0</v>
      </c>
      <c r="G156" s="67">
        <v>0</v>
      </c>
    </row>
    <row r="157" spans="1:7" ht="24" x14ac:dyDescent="0.2">
      <c r="A157" s="48">
        <v>3712</v>
      </c>
      <c r="B157" s="50" t="s">
        <v>308</v>
      </c>
      <c r="C157" s="47" t="s">
        <v>309</v>
      </c>
      <c r="D157" s="7"/>
      <c r="E157" s="7">
        <v>0</v>
      </c>
      <c r="G157" s="67">
        <v>0</v>
      </c>
    </row>
    <row r="158" spans="1:7" ht="24" x14ac:dyDescent="0.2">
      <c r="A158" s="48" t="s">
        <v>310</v>
      </c>
      <c r="B158" s="50" t="s">
        <v>311</v>
      </c>
      <c r="C158" s="47" t="s">
        <v>310</v>
      </c>
      <c r="D158" s="7"/>
      <c r="E158" s="7">
        <v>0</v>
      </c>
      <c r="G158" s="67">
        <v>0</v>
      </c>
    </row>
    <row r="159" spans="1:7" ht="24" x14ac:dyDescent="0.2">
      <c r="A159" s="48" t="s">
        <v>312</v>
      </c>
      <c r="B159" s="50" t="s">
        <v>313</v>
      </c>
      <c r="C159" s="47" t="s">
        <v>312</v>
      </c>
      <c r="D159" s="7"/>
      <c r="E159" s="7">
        <v>0</v>
      </c>
      <c r="G159" s="67">
        <v>0</v>
      </c>
    </row>
    <row r="160" spans="1:7" x14ac:dyDescent="0.2">
      <c r="A160" s="48" t="s">
        <v>314</v>
      </c>
      <c r="B160" s="39" t="s">
        <v>315</v>
      </c>
      <c r="C160" s="47" t="s">
        <v>314</v>
      </c>
      <c r="D160" s="7"/>
      <c r="E160" s="7">
        <v>0</v>
      </c>
      <c r="G160" s="67">
        <v>0</v>
      </c>
    </row>
    <row r="161" spans="1:7" ht="24" x14ac:dyDescent="0.2">
      <c r="A161" s="48">
        <v>372</v>
      </c>
      <c r="B161" s="49" t="s">
        <v>316</v>
      </c>
      <c r="C161" s="47" t="s">
        <v>317</v>
      </c>
      <c r="D161" s="4">
        <f>SUM(D162:D164)</f>
        <v>0</v>
      </c>
      <c r="E161" s="4">
        <f>SUM(E162:E164)</f>
        <v>0</v>
      </c>
    </row>
    <row r="162" spans="1:7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>
        <v>0</v>
      </c>
      <c r="G162" s="67">
        <v>0</v>
      </c>
    </row>
    <row r="163" spans="1:7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>
        <v>0</v>
      </c>
      <c r="G163" s="67">
        <v>0</v>
      </c>
    </row>
    <row r="164" spans="1:7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>
        <v>0</v>
      </c>
      <c r="G164" s="67">
        <v>0</v>
      </c>
    </row>
    <row r="165" spans="1:7" ht="24" x14ac:dyDescent="0.2">
      <c r="A165" s="48">
        <v>38</v>
      </c>
      <c r="B165" s="39" t="s">
        <v>324</v>
      </c>
      <c r="C165" s="47" t="s">
        <v>325</v>
      </c>
      <c r="D165" s="4">
        <f>D166+D170+D175+D181</f>
        <v>0</v>
      </c>
      <c r="E165" s="4">
        <f>E166+E170+E175+E181</f>
        <v>0</v>
      </c>
    </row>
    <row r="166" spans="1:7" ht="12.75" customHeight="1" x14ac:dyDescent="0.2">
      <c r="A166" s="48">
        <v>381</v>
      </c>
      <c r="B166" s="50" t="s">
        <v>326</v>
      </c>
      <c r="C166" s="47" t="s">
        <v>327</v>
      </c>
      <c r="D166" s="4">
        <f>SUM(D167:D169)</f>
        <v>0</v>
      </c>
      <c r="E166" s="4">
        <f>SUM(E167:E169)</f>
        <v>0</v>
      </c>
    </row>
    <row r="167" spans="1:7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>
        <v>0</v>
      </c>
      <c r="G167" s="67">
        <v>0</v>
      </c>
    </row>
    <row r="168" spans="1:7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>
        <v>0</v>
      </c>
      <c r="G168" s="67">
        <v>0</v>
      </c>
    </row>
    <row r="169" spans="1:7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>
        <v>0</v>
      </c>
      <c r="G169" s="67">
        <v>0</v>
      </c>
    </row>
    <row r="170" spans="1:7" ht="12.75" customHeight="1" x14ac:dyDescent="0.2">
      <c r="A170" s="48">
        <v>382</v>
      </c>
      <c r="B170" s="39" t="s">
        <v>334</v>
      </c>
      <c r="C170" s="47" t="s">
        <v>335</v>
      </c>
      <c r="D170" s="4">
        <f>SUM(D171:D174)</f>
        <v>0</v>
      </c>
      <c r="E170" s="4">
        <f>SUM(E171:E174)</f>
        <v>0</v>
      </c>
    </row>
    <row r="171" spans="1:7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>
        <v>0</v>
      </c>
      <c r="G171" s="67">
        <v>0</v>
      </c>
    </row>
    <row r="172" spans="1:7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>
        <v>0</v>
      </c>
      <c r="G172" s="67">
        <v>0</v>
      </c>
    </row>
    <row r="173" spans="1:7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>
        <v>0</v>
      </c>
      <c r="G173" s="67">
        <v>0</v>
      </c>
    </row>
    <row r="174" spans="1:7" ht="24" x14ac:dyDescent="0.2">
      <c r="A174" s="48" t="s">
        <v>342</v>
      </c>
      <c r="B174" s="50" t="s">
        <v>343</v>
      </c>
      <c r="C174" s="47" t="s">
        <v>342</v>
      </c>
      <c r="D174" s="7"/>
      <c r="E174" s="7">
        <v>0</v>
      </c>
      <c r="G174" s="67">
        <v>0</v>
      </c>
    </row>
    <row r="175" spans="1:7" ht="12.75" customHeight="1" x14ac:dyDescent="0.2">
      <c r="A175" s="48">
        <v>383</v>
      </c>
      <c r="B175" s="50" t="s">
        <v>344</v>
      </c>
      <c r="C175" s="47" t="s">
        <v>345</v>
      </c>
      <c r="D175" s="4">
        <f>SUM(D176:D180)</f>
        <v>0</v>
      </c>
      <c r="E175" s="4">
        <f>SUM(E176:E180)</f>
        <v>0</v>
      </c>
    </row>
    <row r="176" spans="1:7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>
        <v>0</v>
      </c>
      <c r="G176" s="67">
        <v>0</v>
      </c>
    </row>
    <row r="177" spans="1:7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>
        <v>0</v>
      </c>
      <c r="G177" s="67">
        <v>0</v>
      </c>
    </row>
    <row r="178" spans="1:7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>
        <v>0</v>
      </c>
      <c r="G178" s="67">
        <v>0</v>
      </c>
    </row>
    <row r="179" spans="1:7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>
        <v>0</v>
      </c>
      <c r="G179" s="67">
        <v>0</v>
      </c>
    </row>
    <row r="180" spans="1:7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>
        <v>0</v>
      </c>
      <c r="G180" s="67">
        <v>0</v>
      </c>
    </row>
    <row r="181" spans="1:7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7" ht="24" x14ac:dyDescent="0.2">
      <c r="A182" s="48">
        <v>3861</v>
      </c>
      <c r="B182" s="50" t="s">
        <v>358</v>
      </c>
      <c r="C182" s="47" t="s">
        <v>359</v>
      </c>
      <c r="D182" s="7"/>
      <c r="E182" s="7">
        <v>0</v>
      </c>
      <c r="G182" s="67">
        <v>0</v>
      </c>
    </row>
    <row r="183" spans="1:7" ht="24" x14ac:dyDescent="0.2">
      <c r="A183" s="48">
        <v>3862</v>
      </c>
      <c r="B183" s="39" t="s">
        <v>360</v>
      </c>
      <c r="C183" s="47" t="s">
        <v>361</v>
      </c>
      <c r="D183" s="7"/>
      <c r="E183" s="7">
        <v>0</v>
      </c>
      <c r="G183" s="67">
        <v>0</v>
      </c>
    </row>
    <row r="184" spans="1:7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>
        <v>0</v>
      </c>
      <c r="G184" s="67">
        <v>0</v>
      </c>
    </row>
    <row r="185" spans="1:7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>
        <v>0</v>
      </c>
      <c r="G185" s="67">
        <v>0</v>
      </c>
    </row>
    <row r="186" spans="1:7" ht="24" x14ac:dyDescent="0.2">
      <c r="A186" s="48" t="s">
        <v>366</v>
      </c>
      <c r="B186" s="39" t="s">
        <v>367</v>
      </c>
      <c r="C186" s="47" t="s">
        <v>366</v>
      </c>
      <c r="D186" s="7"/>
      <c r="E186" s="7">
        <v>0</v>
      </c>
      <c r="G186" s="67">
        <v>0</v>
      </c>
    </row>
    <row r="187" spans="1:7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7" x14ac:dyDescent="0.2">
      <c r="A188" s="32">
        <v>41</v>
      </c>
      <c r="B188" s="33" t="s">
        <v>370</v>
      </c>
      <c r="C188" s="47" t="s">
        <v>371</v>
      </c>
      <c r="D188" s="4">
        <f>D189+D193</f>
        <v>0</v>
      </c>
      <c r="E188" s="4">
        <f>E189+E193</f>
        <v>0</v>
      </c>
    </row>
    <row r="189" spans="1:7" ht="12.75" customHeight="1" x14ac:dyDescent="0.2">
      <c r="A189" s="48">
        <v>411</v>
      </c>
      <c r="B189" s="50" t="s">
        <v>372</v>
      </c>
      <c r="C189" s="47" t="s">
        <v>373</v>
      </c>
      <c r="D189" s="4">
        <f>SUM(D190:D192)</f>
        <v>0</v>
      </c>
      <c r="E189" s="4">
        <f>SUM(E190:E192)</f>
        <v>0</v>
      </c>
    </row>
    <row r="190" spans="1:7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>
        <v>0</v>
      </c>
      <c r="G190" s="67">
        <v>0</v>
      </c>
    </row>
    <row r="191" spans="1:7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>
        <v>0</v>
      </c>
      <c r="G191" s="67">
        <v>0</v>
      </c>
    </row>
    <row r="192" spans="1:7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>
        <v>0</v>
      </c>
      <c r="G192" s="67">
        <v>0</v>
      </c>
    </row>
    <row r="193" spans="1:7" ht="12.75" customHeight="1" x14ac:dyDescent="0.2">
      <c r="A193" s="48">
        <v>412</v>
      </c>
      <c r="B193" s="50" t="s">
        <v>380</v>
      </c>
      <c r="C193" s="47" t="s">
        <v>381</v>
      </c>
      <c r="D193" s="4">
        <f>SUM(D194:D199)</f>
        <v>0</v>
      </c>
      <c r="E193" s="4">
        <f>SUM(E194:E199)</f>
        <v>0</v>
      </c>
    </row>
    <row r="194" spans="1:7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>
        <v>0</v>
      </c>
      <c r="G194" s="67">
        <v>0</v>
      </c>
    </row>
    <row r="195" spans="1:7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>
        <v>0</v>
      </c>
      <c r="G195" s="67">
        <v>0</v>
      </c>
    </row>
    <row r="196" spans="1:7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>
        <v>0</v>
      </c>
      <c r="G196" s="67">
        <v>0</v>
      </c>
    </row>
    <row r="197" spans="1:7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>
        <v>0</v>
      </c>
      <c r="G197" s="67">
        <v>0</v>
      </c>
    </row>
    <row r="198" spans="1:7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>
        <v>0</v>
      </c>
      <c r="G198" s="67">
        <v>0</v>
      </c>
    </row>
    <row r="199" spans="1:7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>
        <v>0</v>
      </c>
      <c r="G199" s="67">
        <v>0</v>
      </c>
    </row>
    <row r="200" spans="1:7" ht="24" x14ac:dyDescent="0.2">
      <c r="A200" s="48">
        <v>42</v>
      </c>
      <c r="B200" s="51" t="s">
        <v>394</v>
      </c>
      <c r="C200" s="47" t="s">
        <v>395</v>
      </c>
      <c r="D200" s="4">
        <f>D201+D206+D215+D220+D225+D228</f>
        <v>0</v>
      </c>
      <c r="E200" s="4">
        <f>E201+E206+E215+E220+E225+E228</f>
        <v>0</v>
      </c>
    </row>
    <row r="201" spans="1:7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7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>
        <v>0</v>
      </c>
      <c r="G202" s="67">
        <v>0</v>
      </c>
    </row>
    <row r="203" spans="1:7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0</v>
      </c>
      <c r="G203" s="67">
        <v>0</v>
      </c>
    </row>
    <row r="204" spans="1:7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>
        <v>0</v>
      </c>
      <c r="G204" s="67">
        <v>0</v>
      </c>
    </row>
    <row r="205" spans="1:7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>
        <v>0</v>
      </c>
      <c r="G205" s="67">
        <v>0</v>
      </c>
    </row>
    <row r="206" spans="1:7" ht="12.75" customHeight="1" x14ac:dyDescent="0.2">
      <c r="A206" s="48">
        <v>422</v>
      </c>
      <c r="B206" s="50" t="s">
        <v>406</v>
      </c>
      <c r="C206" s="47" t="s">
        <v>407</v>
      </c>
      <c r="D206" s="4">
        <f>SUM(D207:D214)</f>
        <v>0</v>
      </c>
      <c r="E206" s="4">
        <f>SUM(E207:E214)</f>
        <v>0</v>
      </c>
    </row>
    <row r="207" spans="1:7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0</v>
      </c>
      <c r="G207" s="67">
        <v>0</v>
      </c>
    </row>
    <row r="208" spans="1:7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>
        <v>0</v>
      </c>
      <c r="G208" s="67">
        <v>0</v>
      </c>
    </row>
    <row r="209" spans="1:7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>
        <v>0</v>
      </c>
      <c r="G209" s="67">
        <v>0</v>
      </c>
    </row>
    <row r="210" spans="1:7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>
        <v>0</v>
      </c>
      <c r="G210" s="67">
        <v>0</v>
      </c>
    </row>
    <row r="211" spans="1:7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>
        <v>0</v>
      </c>
      <c r="G211" s="67">
        <v>0</v>
      </c>
    </row>
    <row r="212" spans="1:7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>
        <v>0</v>
      </c>
      <c r="G212" s="67">
        <v>0</v>
      </c>
    </row>
    <row r="213" spans="1:7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0</v>
      </c>
      <c r="G213" s="67">
        <v>0</v>
      </c>
    </row>
    <row r="214" spans="1:7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>
        <v>0</v>
      </c>
      <c r="G214" s="67">
        <v>0</v>
      </c>
    </row>
    <row r="215" spans="1:7" ht="12.75" customHeight="1" x14ac:dyDescent="0.2">
      <c r="A215" s="48">
        <v>423</v>
      </c>
      <c r="B215" s="50" t="s">
        <v>424</v>
      </c>
      <c r="C215" s="47" t="s">
        <v>425</v>
      </c>
      <c r="D215" s="4">
        <f>SUM(D216:D219)</f>
        <v>0</v>
      </c>
      <c r="E215" s="4">
        <f>SUM(E216:E219)</f>
        <v>0</v>
      </c>
    </row>
    <row r="216" spans="1:7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>
        <v>0</v>
      </c>
      <c r="G216" s="67">
        <v>0</v>
      </c>
    </row>
    <row r="217" spans="1:7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>
        <v>0</v>
      </c>
      <c r="G217" s="67">
        <v>0</v>
      </c>
    </row>
    <row r="218" spans="1:7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>
        <v>0</v>
      </c>
      <c r="G218" s="67">
        <v>0</v>
      </c>
    </row>
    <row r="219" spans="1:7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>
        <v>0</v>
      </c>
      <c r="G219" s="67">
        <v>0</v>
      </c>
    </row>
    <row r="220" spans="1:7" x14ac:dyDescent="0.2">
      <c r="A220" s="48">
        <v>424</v>
      </c>
      <c r="B220" s="50" t="s">
        <v>434</v>
      </c>
      <c r="C220" s="47" t="s">
        <v>435</v>
      </c>
      <c r="D220" s="4">
        <f>SUM(D221:D224)</f>
        <v>0</v>
      </c>
      <c r="E220" s="4">
        <f>SUM(E221:E224)</f>
        <v>0</v>
      </c>
    </row>
    <row r="221" spans="1:7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>
        <v>0</v>
      </c>
      <c r="G221" s="67">
        <v>0</v>
      </c>
    </row>
    <row r="222" spans="1:7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>
        <v>0</v>
      </c>
      <c r="G222" s="67">
        <v>0</v>
      </c>
    </row>
    <row r="223" spans="1:7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>
        <v>0</v>
      </c>
      <c r="G223" s="67">
        <v>0</v>
      </c>
    </row>
    <row r="224" spans="1:7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>
        <v>0</v>
      </c>
      <c r="G224" s="67">
        <v>0</v>
      </c>
    </row>
    <row r="225" spans="1:7" ht="12.75" customHeight="1" x14ac:dyDescent="0.2">
      <c r="A225" s="48">
        <v>425</v>
      </c>
      <c r="B225" s="50" t="s">
        <v>444</v>
      </c>
      <c r="C225" s="47" t="s">
        <v>445</v>
      </c>
      <c r="D225" s="4">
        <f>SUM(D226:D227)</f>
        <v>0</v>
      </c>
      <c r="E225" s="4">
        <f>SUM(E226:E227)</f>
        <v>0</v>
      </c>
    </row>
    <row r="226" spans="1:7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>
        <v>0</v>
      </c>
      <c r="G226" s="67">
        <v>0</v>
      </c>
    </row>
    <row r="227" spans="1:7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>
        <v>0</v>
      </c>
      <c r="G227" s="67">
        <v>0</v>
      </c>
    </row>
    <row r="228" spans="1:7" ht="12.75" customHeight="1" x14ac:dyDescent="0.2">
      <c r="A228" s="48">
        <v>426</v>
      </c>
      <c r="B228" s="50" t="s">
        <v>450</v>
      </c>
      <c r="C228" s="47" t="s">
        <v>451</v>
      </c>
      <c r="D228" s="4">
        <f>SUM(D229:D232)</f>
        <v>0</v>
      </c>
      <c r="E228" s="4">
        <f>SUM(E229:E232)</f>
        <v>0</v>
      </c>
    </row>
    <row r="229" spans="1:7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>
        <v>0</v>
      </c>
      <c r="G229" s="67">
        <v>0</v>
      </c>
    </row>
    <row r="230" spans="1:7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>
        <v>0</v>
      </c>
      <c r="G230" s="67">
        <v>0</v>
      </c>
    </row>
    <row r="231" spans="1:7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>
        <v>0</v>
      </c>
      <c r="G231" s="67">
        <v>0</v>
      </c>
    </row>
    <row r="232" spans="1:7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>
        <v>0</v>
      </c>
      <c r="G232" s="67">
        <v>0</v>
      </c>
    </row>
    <row r="233" spans="1:7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7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7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>
        <v>0</v>
      </c>
      <c r="G235" s="67">
        <v>0</v>
      </c>
    </row>
    <row r="236" spans="1:7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>
        <v>0</v>
      </c>
      <c r="G236" s="67">
        <v>0</v>
      </c>
    </row>
    <row r="237" spans="1:7" ht="12.75" customHeight="1" x14ac:dyDescent="0.2">
      <c r="A237" s="48">
        <v>44</v>
      </c>
      <c r="B237" s="50" t="s">
        <v>468</v>
      </c>
      <c r="C237" s="47" t="s">
        <v>469</v>
      </c>
      <c r="D237" s="4">
        <f>D238</f>
        <v>0</v>
      </c>
      <c r="E237" s="4">
        <f>E238</f>
        <v>0</v>
      </c>
    </row>
    <row r="238" spans="1:7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>
        <v>0</v>
      </c>
      <c r="G238" s="67">
        <v>0</v>
      </c>
    </row>
    <row r="239" spans="1:7" x14ac:dyDescent="0.2">
      <c r="A239" s="48">
        <v>45</v>
      </c>
      <c r="B239" s="50" t="s">
        <v>472</v>
      </c>
      <c r="C239" s="47" t="s">
        <v>473</v>
      </c>
      <c r="D239" s="4">
        <f>SUM(D240:D243)</f>
        <v>0</v>
      </c>
      <c r="E239" s="4">
        <f>SUM(E240:E243)</f>
        <v>0</v>
      </c>
    </row>
    <row r="240" spans="1:7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>
        <v>0</v>
      </c>
      <c r="G240" s="67">
        <v>0</v>
      </c>
    </row>
    <row r="241" spans="1:7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>
        <v>0</v>
      </c>
      <c r="G241" s="67">
        <v>0</v>
      </c>
    </row>
    <row r="242" spans="1:7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>
        <v>0</v>
      </c>
      <c r="G242" s="67">
        <v>0</v>
      </c>
    </row>
    <row r="243" spans="1:7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>
        <v>0</v>
      </c>
      <c r="G243" s="67">
        <v>0</v>
      </c>
    </row>
    <row r="244" spans="1:7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7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7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7" ht="24" x14ac:dyDescent="0.2">
      <c r="A247" s="48">
        <v>5121</v>
      </c>
      <c r="B247" s="50" t="s">
        <v>488</v>
      </c>
      <c r="C247" s="47" t="s">
        <v>489</v>
      </c>
      <c r="D247" s="7"/>
      <c r="E247" s="7">
        <v>0</v>
      </c>
      <c r="G247" s="67">
        <v>0</v>
      </c>
    </row>
    <row r="248" spans="1:7" ht="24" x14ac:dyDescent="0.2">
      <c r="A248" s="48">
        <v>5122</v>
      </c>
      <c r="B248" s="50" t="s">
        <v>490</v>
      </c>
      <c r="C248" s="47" t="s">
        <v>491</v>
      </c>
      <c r="D248" s="7"/>
      <c r="E248" s="7">
        <v>0</v>
      </c>
      <c r="G248" s="67">
        <v>0</v>
      </c>
    </row>
    <row r="249" spans="1:7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7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>
        <v>0</v>
      </c>
      <c r="G250" s="67">
        <v>0</v>
      </c>
    </row>
    <row r="251" spans="1:7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>
        <v>0</v>
      </c>
      <c r="G251" s="67">
        <v>0</v>
      </c>
    </row>
    <row r="252" spans="1:7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>
        <v>0</v>
      </c>
      <c r="G252" s="67">
        <v>0</v>
      </c>
    </row>
    <row r="253" spans="1:7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>
        <v>0</v>
      </c>
      <c r="G253" s="67">
        <v>0</v>
      </c>
    </row>
    <row r="254" spans="1:7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7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>
        <v>0</v>
      </c>
      <c r="G255" s="67">
        <v>0</v>
      </c>
    </row>
    <row r="256" spans="1:7" x14ac:dyDescent="0.2">
      <c r="A256" s="48">
        <v>5154</v>
      </c>
      <c r="B256" s="50" t="s">
        <v>506</v>
      </c>
      <c r="C256" s="47" t="s">
        <v>507</v>
      </c>
      <c r="D256" s="7"/>
      <c r="E256" s="7">
        <v>0</v>
      </c>
      <c r="G256" s="67">
        <v>0</v>
      </c>
    </row>
    <row r="257" spans="1:7" ht="24" x14ac:dyDescent="0.2">
      <c r="A257" s="48">
        <v>5155</v>
      </c>
      <c r="B257" s="50" t="s">
        <v>508</v>
      </c>
      <c r="C257" s="47" t="s">
        <v>509</v>
      </c>
      <c r="D257" s="7"/>
      <c r="E257" s="7">
        <v>0</v>
      </c>
      <c r="G257" s="67">
        <v>0</v>
      </c>
    </row>
    <row r="258" spans="1:7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>
        <v>0</v>
      </c>
      <c r="G258" s="67">
        <v>0</v>
      </c>
    </row>
    <row r="259" spans="1:7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>
        <v>0</v>
      </c>
      <c r="G259" s="67">
        <v>0</v>
      </c>
    </row>
    <row r="260" spans="1:7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>
        <v>0</v>
      </c>
      <c r="G260" s="67">
        <v>0</v>
      </c>
    </row>
    <row r="261" spans="1:7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7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>
        <v>0</v>
      </c>
      <c r="G262" s="67">
        <v>0</v>
      </c>
    </row>
    <row r="263" spans="1:7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>
        <v>0</v>
      </c>
      <c r="G263" s="67">
        <v>0</v>
      </c>
    </row>
    <row r="264" spans="1:7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>
        <v>0</v>
      </c>
      <c r="G264" s="67">
        <v>0</v>
      </c>
    </row>
    <row r="265" spans="1:7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>
        <v>0</v>
      </c>
      <c r="G265" s="67">
        <v>0</v>
      </c>
    </row>
    <row r="266" spans="1:7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7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>
        <v>0</v>
      </c>
      <c r="G267" s="67">
        <v>0</v>
      </c>
    </row>
    <row r="268" spans="1:7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>
        <v>0</v>
      </c>
      <c r="G268" s="67">
        <v>0</v>
      </c>
    </row>
    <row r="269" spans="1:7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>
        <v>0</v>
      </c>
      <c r="G269" s="67">
        <v>0</v>
      </c>
    </row>
    <row r="270" spans="1:7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>
        <v>0</v>
      </c>
      <c r="G270" s="67">
        <v>0</v>
      </c>
    </row>
    <row r="271" spans="1:7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>
        <v>0</v>
      </c>
      <c r="G271" s="67">
        <v>0</v>
      </c>
    </row>
    <row r="272" spans="1:7" x14ac:dyDescent="0.2">
      <c r="A272" s="38">
        <v>5176</v>
      </c>
      <c r="B272" s="39" t="s">
        <v>538</v>
      </c>
      <c r="C272" s="40" t="s">
        <v>539</v>
      </c>
      <c r="D272" s="5"/>
      <c r="E272" s="5">
        <v>0</v>
      </c>
      <c r="G272" s="67">
        <v>0</v>
      </c>
    </row>
    <row r="273" spans="1:7" x14ac:dyDescent="0.2">
      <c r="A273" s="38">
        <v>5177</v>
      </c>
      <c r="B273" s="49" t="s">
        <v>540</v>
      </c>
      <c r="C273" s="40" t="s">
        <v>541</v>
      </c>
      <c r="D273" s="5"/>
      <c r="E273" s="5">
        <v>0</v>
      </c>
      <c r="G273" s="67">
        <v>0</v>
      </c>
    </row>
    <row r="274" spans="1:7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7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7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>
        <v>0</v>
      </c>
      <c r="G276" s="72">
        <v>0</v>
      </c>
    </row>
    <row r="277" spans="1:7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>
        <v>0</v>
      </c>
      <c r="G277" s="72">
        <v>0</v>
      </c>
    </row>
    <row r="278" spans="1:7" s="72" customFormat="1" x14ac:dyDescent="0.2">
      <c r="A278" s="38">
        <v>5314</v>
      </c>
      <c r="B278" s="39" t="s">
        <v>550</v>
      </c>
      <c r="C278" s="40" t="s">
        <v>551</v>
      </c>
      <c r="D278" s="5"/>
      <c r="E278" s="5">
        <v>0</v>
      </c>
      <c r="G278" s="72">
        <v>0</v>
      </c>
    </row>
    <row r="279" spans="1:7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7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>
        <v>0</v>
      </c>
      <c r="G280" s="72">
        <v>0</v>
      </c>
    </row>
    <row r="281" spans="1:7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7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>
        <v>0</v>
      </c>
      <c r="G282" s="72">
        <v>0</v>
      </c>
    </row>
    <row r="283" spans="1:7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>
        <v>0</v>
      </c>
      <c r="G283" s="72">
        <v>0</v>
      </c>
    </row>
    <row r="284" spans="1:7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7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>
        <v>0</v>
      </c>
      <c r="G285" s="72">
        <v>0</v>
      </c>
    </row>
    <row r="286" spans="1:7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>
        <v>0</v>
      </c>
      <c r="G286" s="72">
        <v>0</v>
      </c>
    </row>
    <row r="287" spans="1:7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7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7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>
        <v>0</v>
      </c>
      <c r="G289" s="72">
        <v>0</v>
      </c>
    </row>
    <row r="290" spans="1:7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>
        <v>0</v>
      </c>
      <c r="G290" s="72">
        <v>0</v>
      </c>
    </row>
    <row r="291" spans="1:7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>
        <v>0</v>
      </c>
      <c r="G291" s="72">
        <v>0</v>
      </c>
    </row>
    <row r="292" spans="1:7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>
        <v>0</v>
      </c>
      <c r="G292" s="72">
        <v>0</v>
      </c>
    </row>
    <row r="293" spans="1:7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7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>
        <v>0</v>
      </c>
      <c r="G294" s="72">
        <v>0</v>
      </c>
    </row>
    <row r="295" spans="1:7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>
        <v>0</v>
      </c>
      <c r="G295" s="72">
        <v>0</v>
      </c>
    </row>
    <row r="296" spans="1:7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>
        <v>0</v>
      </c>
      <c r="G296" s="72">
        <v>0</v>
      </c>
    </row>
    <row r="297" spans="1:7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7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>
        <v>0</v>
      </c>
      <c r="G298" s="72">
        <v>0</v>
      </c>
    </row>
    <row r="299" spans="1:7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7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>
        <v>0</v>
      </c>
      <c r="G300" s="72">
        <v>0</v>
      </c>
    </row>
    <row r="301" spans="1:7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>
        <v>0</v>
      </c>
      <c r="G301" s="72">
        <v>0</v>
      </c>
    </row>
    <row r="302" spans="1:7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>
        <v>0</v>
      </c>
      <c r="G302" s="72">
        <v>0</v>
      </c>
    </row>
    <row r="303" spans="1:7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>
        <v>0</v>
      </c>
      <c r="G303" s="72">
        <v>0</v>
      </c>
    </row>
    <row r="304" spans="1:7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>
        <v>0</v>
      </c>
      <c r="G304" s="72">
        <v>0</v>
      </c>
    </row>
    <row r="305" spans="1:7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>
        <v>0</v>
      </c>
      <c r="G305" s="72">
        <v>0</v>
      </c>
    </row>
    <row r="306" spans="1:7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7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>
        <v>0</v>
      </c>
      <c r="G307" s="72">
        <v>0</v>
      </c>
    </row>
    <row r="308" spans="1:7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>
        <v>0</v>
      </c>
      <c r="G308" s="72">
        <v>0</v>
      </c>
    </row>
    <row r="309" spans="1:7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>
        <v>0</v>
      </c>
      <c r="G309" s="72">
        <v>0</v>
      </c>
    </row>
    <row r="310" spans="1:7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>
        <v>0</v>
      </c>
      <c r="G310" s="72">
        <v>0</v>
      </c>
    </row>
    <row r="311" spans="1:7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7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>
        <v>0</v>
      </c>
      <c r="G312" s="72">
        <v>0</v>
      </c>
    </row>
    <row r="313" spans="1:7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>
        <v>0</v>
      </c>
      <c r="G313" s="72">
        <v>0</v>
      </c>
    </row>
    <row r="314" spans="1:7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>
        <v>0</v>
      </c>
      <c r="G314" s="72">
        <v>0</v>
      </c>
    </row>
    <row r="315" spans="1:7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>
        <v>0</v>
      </c>
      <c r="G315" s="72">
        <v>0</v>
      </c>
    </row>
    <row r="316" spans="1:7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>
        <v>0</v>
      </c>
      <c r="G316" s="72">
        <v>0</v>
      </c>
    </row>
    <row r="317" spans="1:7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>
        <v>0</v>
      </c>
      <c r="G317" s="72">
        <v>0</v>
      </c>
    </row>
    <row r="318" spans="1:7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>
        <v>0</v>
      </c>
      <c r="G318" s="72">
        <v>0</v>
      </c>
    </row>
    <row r="319" spans="1:7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7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7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>
        <v>0</v>
      </c>
      <c r="G321" s="67">
        <v>0</v>
      </c>
    </row>
    <row r="322" spans="1:7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>
        <v>0</v>
      </c>
      <c r="G322" s="67">
        <v>0</v>
      </c>
    </row>
    <row r="323" spans="1:7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>
        <v>0</v>
      </c>
      <c r="G323" s="67">
        <v>0</v>
      </c>
    </row>
    <row r="324" spans="1:7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>
        <v>0</v>
      </c>
      <c r="G324" s="67">
        <v>0</v>
      </c>
    </row>
    <row r="325" spans="1:7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7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>
        <v>0</v>
      </c>
      <c r="G326" s="67">
        <v>0</v>
      </c>
    </row>
    <row r="327" spans="1:7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>
        <v>0</v>
      </c>
      <c r="G327" s="67">
        <v>0</v>
      </c>
    </row>
    <row r="328" spans="1:7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>
        <v>0</v>
      </c>
      <c r="G328" s="67">
        <v>0</v>
      </c>
    </row>
    <row r="329" spans="1:7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>
        <v>0</v>
      </c>
      <c r="G329" s="67">
        <v>0</v>
      </c>
    </row>
    <row r="330" spans="1:7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>
        <v>0</v>
      </c>
      <c r="G330" s="67">
        <v>0</v>
      </c>
    </row>
    <row r="331" spans="1:7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>
        <v>0</v>
      </c>
      <c r="G331" s="67">
        <v>0</v>
      </c>
    </row>
    <row r="332" spans="1:7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>
        <v>0</v>
      </c>
      <c r="G332" s="67">
        <v>0</v>
      </c>
    </row>
    <row r="333" spans="1:7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>
        <v>0</v>
      </c>
      <c r="G333" s="67">
        <v>0</v>
      </c>
    </row>
    <row r="334" spans="1:7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7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  <c r="F335" s="75">
        <v>0</v>
      </c>
      <c r="G335" s="75">
        <v>0</v>
      </c>
    </row>
    <row r="336" spans="1:7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  <c r="F336" s="75">
        <v>0</v>
      </c>
      <c r="G336" s="75">
        <v>0</v>
      </c>
    </row>
    <row r="337" spans="1:7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  <c r="F337" s="75">
        <v>0</v>
      </c>
      <c r="G337" s="75">
        <v>0</v>
      </c>
    </row>
    <row r="338" spans="1:7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7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  <c r="F339" s="75">
        <v>0</v>
      </c>
      <c r="G339" s="75">
        <v>0</v>
      </c>
    </row>
    <row r="340" spans="1:7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  <c r="F340" s="75">
        <v>0</v>
      </c>
      <c r="G340" s="75">
        <v>0</v>
      </c>
    </row>
    <row r="341" spans="1:7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  <c r="F341" s="75">
        <v>0</v>
      </c>
      <c r="G341" s="75">
        <v>0</v>
      </c>
    </row>
    <row r="342" spans="1:7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  <c r="F342" s="75">
        <v>0</v>
      </c>
      <c r="G342" s="75">
        <v>0</v>
      </c>
    </row>
    <row r="343" spans="1:7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  <c r="F343" s="75">
        <v>0</v>
      </c>
      <c r="G343" s="75">
        <v>0</v>
      </c>
    </row>
    <row r="344" spans="1:7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  <c r="F344" s="75">
        <v>0</v>
      </c>
      <c r="G344" s="75">
        <v>0</v>
      </c>
    </row>
    <row r="345" spans="1:7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  <c r="F345" s="75">
        <v>0</v>
      </c>
      <c r="G345" s="75">
        <v>0</v>
      </c>
    </row>
    <row r="346" spans="1:7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  <c r="F346" s="75">
        <v>0</v>
      </c>
      <c r="G346" s="75">
        <v>0</v>
      </c>
    </row>
    <row r="347" spans="1:7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7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  <c r="F348" s="75">
        <v>0</v>
      </c>
      <c r="G348" s="75">
        <v>0</v>
      </c>
    </row>
    <row r="349" spans="1:7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  <c r="F349" s="75">
        <v>0</v>
      </c>
      <c r="G349" s="75">
        <v>0</v>
      </c>
    </row>
    <row r="350" spans="1:7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  <c r="F350" s="75">
        <v>0</v>
      </c>
      <c r="G350" s="75">
        <v>0</v>
      </c>
    </row>
    <row r="351" spans="1:7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  <c r="F351" s="75">
        <v>0</v>
      </c>
      <c r="G351" s="75">
        <v>0</v>
      </c>
    </row>
    <row r="352" spans="1:7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7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  <c r="F353" s="77">
        <v>0</v>
      </c>
      <c r="G353" s="77">
        <v>0</v>
      </c>
    </row>
    <row r="354" spans="1:7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  <c r="F354" s="77">
        <v>0</v>
      </c>
      <c r="G354" s="77">
        <v>0</v>
      </c>
    </row>
    <row r="355" spans="1:7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  <c r="F355" s="77">
        <v>0</v>
      </c>
      <c r="G355" s="77">
        <v>0</v>
      </c>
    </row>
    <row r="356" spans="1:7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  <c r="F356" s="77">
        <v>0</v>
      </c>
      <c r="G356" s="77">
        <v>0</v>
      </c>
    </row>
    <row r="357" spans="1:7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7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  <c r="F358" s="77">
        <v>0</v>
      </c>
      <c r="G358" s="77">
        <v>0</v>
      </c>
    </row>
    <row r="359" spans="1:7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  <c r="F359" s="77">
        <v>0</v>
      </c>
      <c r="G359" s="77">
        <v>0</v>
      </c>
    </row>
    <row r="360" spans="1:7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  <c r="F360" s="77">
        <v>0</v>
      </c>
      <c r="G360" s="77">
        <v>0</v>
      </c>
    </row>
    <row r="361" spans="1:7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  <c r="F361" s="77">
        <v>0</v>
      </c>
      <c r="G361" s="77">
        <v>0</v>
      </c>
    </row>
    <row r="362" spans="1:7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  <c r="F362" s="77">
        <v>0</v>
      </c>
      <c r="G362" s="77">
        <v>0</v>
      </c>
    </row>
    <row r="363" spans="1:7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  <c r="F363" s="77">
        <v>0</v>
      </c>
      <c r="G363" s="77">
        <v>0</v>
      </c>
    </row>
    <row r="364" spans="1:7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  <c r="F364" s="77">
        <v>0</v>
      </c>
      <c r="G364" s="77">
        <v>0</v>
      </c>
    </row>
    <row r="365" spans="1:7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  <c r="F365" s="77">
        <v>0</v>
      </c>
      <c r="G365" s="77">
        <v>0</v>
      </c>
    </row>
    <row r="366" spans="1:7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  <c r="F366" s="72">
        <v>0</v>
      </c>
      <c r="G366" s="72">
        <v>0</v>
      </c>
    </row>
    <row r="367" spans="1:7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7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  <c r="F368" s="72">
        <v>0</v>
      </c>
      <c r="G368" s="72">
        <v>0</v>
      </c>
    </row>
    <row r="369" spans="1:7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  <c r="F369" s="72">
        <v>0</v>
      </c>
      <c r="G369" s="72">
        <v>0</v>
      </c>
    </row>
    <row r="370" spans="1:7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  <c r="F370" s="78">
        <v>0</v>
      </c>
      <c r="G370" s="78">
        <v>0</v>
      </c>
    </row>
    <row r="371" spans="1:7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7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7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  <c r="F373" s="77">
        <v>0</v>
      </c>
      <c r="G373" s="77">
        <v>0</v>
      </c>
    </row>
    <row r="374" spans="1:7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7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  <c r="F375" s="77">
        <v>0</v>
      </c>
      <c r="G375" s="77">
        <v>0</v>
      </c>
    </row>
    <row r="376" spans="1:7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  <c r="F376" s="77">
        <v>0</v>
      </c>
      <c r="G376" s="77">
        <v>0</v>
      </c>
    </row>
    <row r="377" spans="1:7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  <c r="F377" s="77">
        <v>0</v>
      </c>
      <c r="G377" s="77">
        <v>0</v>
      </c>
    </row>
    <row r="378" spans="1:7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  <c r="F378" s="77">
        <v>0</v>
      </c>
      <c r="G378" s="77">
        <v>0</v>
      </c>
    </row>
    <row r="379" spans="1:7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  <c r="F379" s="77">
        <v>0</v>
      </c>
      <c r="G379" s="77">
        <v>0</v>
      </c>
    </row>
    <row r="380" spans="1:7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  <c r="F380" s="77">
        <v>0</v>
      </c>
      <c r="G380" s="77">
        <v>0</v>
      </c>
    </row>
    <row r="381" spans="1:7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  <c r="F381" s="77">
        <v>0</v>
      </c>
      <c r="G381" s="77">
        <v>0</v>
      </c>
    </row>
    <row r="382" spans="1:7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  <c r="F382" s="77">
        <v>0</v>
      </c>
      <c r="G382" s="77">
        <v>0</v>
      </c>
    </row>
    <row r="383" spans="1:7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  <c r="F383" s="80">
        <v>0</v>
      </c>
      <c r="G383" s="80">
        <v>0</v>
      </c>
    </row>
    <row r="384" spans="1:7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  <c r="F384" s="80">
        <v>0</v>
      </c>
      <c r="G384" s="80">
        <v>0</v>
      </c>
    </row>
    <row r="385" spans="1:7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7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  <c r="F386" s="72">
        <v>0</v>
      </c>
      <c r="G386" s="72">
        <v>0</v>
      </c>
    </row>
    <row r="387" spans="1:7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  <c r="F387" s="72">
        <v>0</v>
      </c>
      <c r="G387" s="72">
        <v>0</v>
      </c>
    </row>
    <row r="388" spans="1:7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  <c r="F388" s="72">
        <v>0</v>
      </c>
      <c r="G388" s="72">
        <v>0</v>
      </c>
    </row>
    <row r="389" spans="1:7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  <c r="F389" s="72">
        <v>0</v>
      </c>
      <c r="G389" s="72">
        <v>0</v>
      </c>
    </row>
    <row r="390" spans="1:7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  <c r="F390" s="72">
        <v>0</v>
      </c>
      <c r="G390" s="72">
        <v>0</v>
      </c>
    </row>
    <row r="391" spans="1:7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  <c r="F391" s="72">
        <v>0</v>
      </c>
      <c r="G391" s="72">
        <v>0</v>
      </c>
    </row>
    <row r="392" spans="1:7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  <c r="F392" s="72">
        <v>0</v>
      </c>
      <c r="G392" s="72">
        <v>0</v>
      </c>
    </row>
    <row r="393" spans="1:7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  <c r="F393" s="72">
        <v>0</v>
      </c>
      <c r="G393" s="72">
        <v>0</v>
      </c>
    </row>
    <row r="394" spans="1:7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  <c r="F394" s="72">
        <v>0</v>
      </c>
      <c r="G394" s="72">
        <v>0</v>
      </c>
    </row>
    <row r="395" spans="1:7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7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  <c r="F396" s="72">
        <v>0</v>
      </c>
      <c r="G396" s="72">
        <v>0</v>
      </c>
    </row>
    <row r="397" spans="1:7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  <c r="F397" s="72">
        <v>0</v>
      </c>
      <c r="G397" s="72">
        <v>0</v>
      </c>
    </row>
    <row r="398" spans="1:7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  <c r="F398" s="72">
        <v>0</v>
      </c>
      <c r="G398" s="72">
        <v>0</v>
      </c>
    </row>
    <row r="399" spans="1:7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  <c r="F399" s="72">
        <v>0</v>
      </c>
      <c r="G399" s="72">
        <v>0</v>
      </c>
    </row>
    <row r="400" spans="1:7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  <c r="F400" s="72">
        <v>0</v>
      </c>
      <c r="G400" s="72">
        <v>0</v>
      </c>
    </row>
    <row r="401" spans="1:7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  <c r="F401" s="72">
        <v>0</v>
      </c>
      <c r="G401" s="72">
        <v>0</v>
      </c>
    </row>
    <row r="402" spans="1:7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  <c r="F402" s="72">
        <v>0</v>
      </c>
      <c r="G402" s="72">
        <v>0</v>
      </c>
    </row>
    <row r="403" spans="1:7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  <c r="F403" s="72">
        <v>0</v>
      </c>
      <c r="G403" s="72">
        <v>0</v>
      </c>
    </row>
    <row r="404" spans="1:7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  <c r="F404" s="72">
        <v>0</v>
      </c>
      <c r="G404" s="72">
        <v>0</v>
      </c>
    </row>
    <row r="405" spans="1:7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7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  <c r="F406" s="72">
        <v>0</v>
      </c>
      <c r="G406" s="72">
        <v>0</v>
      </c>
    </row>
    <row r="407" spans="1:7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  <c r="F407" s="72">
        <v>0</v>
      </c>
      <c r="G407" s="72">
        <v>0</v>
      </c>
    </row>
    <row r="408" spans="1:7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  <c r="F408" s="72">
        <v>0</v>
      </c>
      <c r="G408" s="72">
        <v>0</v>
      </c>
    </row>
    <row r="409" spans="1:7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  <c r="F409" s="72">
        <v>0</v>
      </c>
      <c r="G409" s="72">
        <v>0</v>
      </c>
    </row>
    <row r="410" spans="1:7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7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  <c r="F411" s="72">
        <v>0</v>
      </c>
      <c r="G411" s="72">
        <v>0</v>
      </c>
    </row>
    <row r="412" spans="1:7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  <c r="F412" s="72">
        <v>0</v>
      </c>
      <c r="G412" s="72">
        <v>0</v>
      </c>
    </row>
    <row r="413" spans="1:7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  <c r="F413" s="72">
        <v>0</v>
      </c>
      <c r="G413" s="72">
        <v>0</v>
      </c>
    </row>
    <row r="414" spans="1:7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  <c r="F414" s="72">
        <v>0</v>
      </c>
      <c r="G414" s="72">
        <v>0</v>
      </c>
    </row>
    <row r="415" spans="1:7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7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  <c r="F416" s="72">
        <v>0</v>
      </c>
      <c r="G416" s="72">
        <v>0</v>
      </c>
    </row>
    <row r="417" spans="1:7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  <c r="F417" s="72">
        <v>0</v>
      </c>
      <c r="G417" s="72">
        <v>0</v>
      </c>
    </row>
    <row r="418" spans="1:7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  <c r="F418" s="72">
        <v>0</v>
      </c>
      <c r="G418" s="72">
        <v>0</v>
      </c>
    </row>
    <row r="419" spans="1:7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  <c r="F419" s="72">
        <v>0</v>
      </c>
      <c r="G419" s="72">
        <v>0</v>
      </c>
    </row>
    <row r="420" spans="1:7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  <c r="F420" s="72">
        <v>0</v>
      </c>
      <c r="G420" s="72">
        <v>0</v>
      </c>
    </row>
    <row r="421" spans="1:7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  <c r="F421" s="72">
        <v>0</v>
      </c>
      <c r="G421" s="72">
        <v>0</v>
      </c>
    </row>
    <row r="422" spans="1:7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  <c r="F422" s="72">
        <v>0</v>
      </c>
      <c r="G422" s="72">
        <v>0</v>
      </c>
    </row>
    <row r="423" spans="1:7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  <c r="F423" s="72">
        <v>0</v>
      </c>
      <c r="G423" s="72">
        <v>0</v>
      </c>
    </row>
    <row r="424" spans="1:7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7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  <c r="F425" s="72">
        <v>0</v>
      </c>
      <c r="G425" s="72">
        <v>0</v>
      </c>
    </row>
    <row r="426" spans="1:7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  <c r="F426" s="72">
        <v>0</v>
      </c>
      <c r="G426" s="72">
        <v>0</v>
      </c>
    </row>
    <row r="427" spans="1:7" ht="15" customHeight="1" x14ac:dyDescent="0.2"/>
    <row r="428" spans="1:7" ht="15" customHeight="1" x14ac:dyDescent="0.2"/>
    <row r="429" spans="1:7" ht="15" customHeight="1" x14ac:dyDescent="0.2"/>
    <row r="430" spans="1:7" ht="15" customHeight="1" x14ac:dyDescent="0.2"/>
    <row r="431" spans="1:7" ht="15" customHeight="1" x14ac:dyDescent="0.2"/>
    <row r="432" spans="1:7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  <c r="G9" s="74">
        <v>0</v>
      </c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  <c r="G10" s="74">
        <v>0</v>
      </c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  <c r="G12" s="74">
        <v>0</v>
      </c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  <c r="G13" s="74">
        <v>0</v>
      </c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  <c r="G15" s="67">
        <v>0</v>
      </c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  <c r="G16" s="67">
        <v>0</v>
      </c>
    </row>
    <row r="17" spans="1:7" x14ac:dyDescent="0.2">
      <c r="A17" s="38">
        <v>6323</v>
      </c>
      <c r="B17" s="39" t="s">
        <v>34</v>
      </c>
      <c r="C17" s="37" t="s">
        <v>35</v>
      </c>
      <c r="D17" s="5"/>
      <c r="E17" s="5">
        <v>0</v>
      </c>
      <c r="F17" s="72"/>
      <c r="G17" s="67">
        <v>0</v>
      </c>
    </row>
    <row r="18" spans="1:7" x14ac:dyDescent="0.2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  <c r="G18" s="67">
        <v>0</v>
      </c>
    </row>
    <row r="19" spans="1:7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7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7" x14ac:dyDescent="0.2">
      <c r="A21" s="38" t="s">
        <v>42</v>
      </c>
      <c r="B21" s="39" t="s">
        <v>43</v>
      </c>
      <c r="C21" s="40" t="s">
        <v>42</v>
      </c>
      <c r="D21" s="5"/>
      <c r="E21" s="5">
        <v>0</v>
      </c>
      <c r="F21" s="72"/>
      <c r="G21" s="67">
        <v>0</v>
      </c>
    </row>
    <row r="22" spans="1:7" x14ac:dyDescent="0.2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  <c r="G22" s="67">
        <v>0</v>
      </c>
    </row>
    <row r="23" spans="1:7" ht="24" x14ac:dyDescent="0.2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  <c r="G23" s="67">
        <v>0</v>
      </c>
    </row>
    <row r="24" spans="1:7" ht="24" x14ac:dyDescent="0.2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  <c r="G24" s="67">
        <v>0</v>
      </c>
    </row>
    <row r="25" spans="1:7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7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  <c r="G26" s="75">
        <v>0</v>
      </c>
    </row>
    <row r="27" spans="1:7" s="75" customFormat="1" x14ac:dyDescent="0.2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  <c r="G27" s="75">
        <v>0</v>
      </c>
    </row>
    <row r="28" spans="1:7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>
        <v>0</v>
      </c>
      <c r="F28" s="72"/>
      <c r="G28" s="75">
        <v>0</v>
      </c>
    </row>
    <row r="29" spans="1:7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>
        <v>0</v>
      </c>
      <c r="F29" s="72"/>
      <c r="G29" s="75">
        <v>0</v>
      </c>
    </row>
    <row r="30" spans="1:7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7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0</v>
      </c>
      <c r="G31" s="72">
        <v>0</v>
      </c>
    </row>
    <row r="32" spans="1:7" s="72" customFormat="1" x14ac:dyDescent="0.2">
      <c r="A32" s="44">
        <v>6392</v>
      </c>
      <c r="B32" s="45" t="s">
        <v>64</v>
      </c>
      <c r="C32" s="43" t="s">
        <v>65</v>
      </c>
      <c r="D32" s="6"/>
      <c r="E32" s="6">
        <v>0</v>
      </c>
      <c r="G32" s="72">
        <v>0</v>
      </c>
    </row>
    <row r="33" spans="1:7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0</v>
      </c>
      <c r="G33" s="72">
        <v>0</v>
      </c>
    </row>
    <row r="34" spans="1:7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>
        <v>0</v>
      </c>
      <c r="G34" s="72">
        <v>0</v>
      </c>
    </row>
    <row r="35" spans="1:7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7" x14ac:dyDescent="0.2">
      <c r="A36" s="48">
        <v>6711</v>
      </c>
      <c r="B36" s="39" t="s">
        <v>72</v>
      </c>
      <c r="C36" s="47" t="s">
        <v>73</v>
      </c>
      <c r="D36" s="7"/>
      <c r="E36" s="7">
        <v>0</v>
      </c>
      <c r="F36" s="72"/>
      <c r="G36" s="67">
        <v>0</v>
      </c>
    </row>
    <row r="37" spans="1:7" ht="24" x14ac:dyDescent="0.2">
      <c r="A37" s="48">
        <v>6712</v>
      </c>
      <c r="B37" s="49" t="s">
        <v>74</v>
      </c>
      <c r="C37" s="47" t="s">
        <v>75</v>
      </c>
      <c r="D37" s="7"/>
      <c r="E37" s="7">
        <v>0</v>
      </c>
      <c r="F37" s="72"/>
      <c r="G37" s="67">
        <v>0</v>
      </c>
    </row>
    <row r="38" spans="1:7" ht="24" x14ac:dyDescent="0.2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  <c r="G38" s="67">
        <v>0</v>
      </c>
    </row>
    <row r="39" spans="1:7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v>0</v>
      </c>
      <c r="F39" s="72"/>
      <c r="G39" s="73">
        <v>0</v>
      </c>
    </row>
    <row r="40" spans="1:7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7" x14ac:dyDescent="0.2">
      <c r="A41" s="48">
        <v>8413</v>
      </c>
      <c r="B41" s="50" t="s">
        <v>82</v>
      </c>
      <c r="C41" s="47" t="s">
        <v>83</v>
      </c>
      <c r="D41" s="7"/>
      <c r="E41" s="7">
        <v>0</v>
      </c>
      <c r="F41" s="72"/>
      <c r="G41" s="67">
        <v>0</v>
      </c>
    </row>
    <row r="42" spans="1:7" x14ac:dyDescent="0.2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  <c r="G42" s="67">
        <v>0</v>
      </c>
    </row>
    <row r="43" spans="1:7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7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7" ht="12.75" customHeight="1" x14ac:dyDescent="0.2">
      <c r="A45" s="48">
        <v>31</v>
      </c>
      <c r="B45" s="50" t="s">
        <v>88</v>
      </c>
      <c r="C45" s="47" t="s">
        <v>89</v>
      </c>
      <c r="D45" s="4">
        <f>D46+D51+D52</f>
        <v>0</v>
      </c>
      <c r="E45" s="4">
        <f>E46+E51+E52</f>
        <v>0</v>
      </c>
    </row>
    <row r="46" spans="1:7" ht="12.75" customHeight="1" x14ac:dyDescent="0.2">
      <c r="A46" s="48">
        <v>311</v>
      </c>
      <c r="B46" s="50" t="s">
        <v>90</v>
      </c>
      <c r="C46" s="47" t="s">
        <v>91</v>
      </c>
      <c r="D46" s="4">
        <f>SUM(D47:D50)</f>
        <v>0</v>
      </c>
      <c r="E46" s="4">
        <f>SUM(E47:E50)</f>
        <v>0</v>
      </c>
    </row>
    <row r="47" spans="1:7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0</v>
      </c>
      <c r="G47" s="67">
        <v>0</v>
      </c>
    </row>
    <row r="48" spans="1:7" ht="12.75" customHeight="1" x14ac:dyDescent="0.2">
      <c r="A48" s="48">
        <v>3112</v>
      </c>
      <c r="B48" s="50" t="s">
        <v>94</v>
      </c>
      <c r="C48" s="47" t="s">
        <v>95</v>
      </c>
      <c r="D48" s="7"/>
      <c r="E48" s="7">
        <v>0</v>
      </c>
      <c r="G48" s="67">
        <v>0</v>
      </c>
    </row>
    <row r="49" spans="1:7" ht="12.75" customHeight="1" x14ac:dyDescent="0.2">
      <c r="A49" s="48">
        <v>3113</v>
      </c>
      <c r="B49" s="39" t="s">
        <v>96</v>
      </c>
      <c r="C49" s="47" t="s">
        <v>97</v>
      </c>
      <c r="D49" s="7"/>
      <c r="E49" s="7">
        <v>0</v>
      </c>
      <c r="G49" s="67">
        <v>0</v>
      </c>
    </row>
    <row r="50" spans="1:7" ht="12.75" customHeight="1" x14ac:dyDescent="0.2">
      <c r="A50" s="48">
        <v>3114</v>
      </c>
      <c r="B50" s="39" t="s">
        <v>98</v>
      </c>
      <c r="C50" s="47" t="s">
        <v>99</v>
      </c>
      <c r="D50" s="7"/>
      <c r="E50" s="7">
        <v>0</v>
      </c>
      <c r="G50" s="67">
        <v>0</v>
      </c>
    </row>
    <row r="51" spans="1:7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0</v>
      </c>
      <c r="G51" s="67">
        <v>0</v>
      </c>
    </row>
    <row r="52" spans="1:7" ht="12.75" customHeight="1" x14ac:dyDescent="0.2">
      <c r="A52" s="48">
        <v>313</v>
      </c>
      <c r="B52" s="39" t="s">
        <v>102</v>
      </c>
      <c r="C52" s="47" t="s">
        <v>103</v>
      </c>
      <c r="D52" s="4">
        <f>SUM(D53:D55)</f>
        <v>0</v>
      </c>
      <c r="E52" s="4">
        <f>SUM(E53:E55)</f>
        <v>0</v>
      </c>
    </row>
    <row r="53" spans="1:7" ht="12.75" customHeight="1" x14ac:dyDescent="0.2">
      <c r="A53" s="48">
        <v>3131</v>
      </c>
      <c r="B53" s="39" t="s">
        <v>104</v>
      </c>
      <c r="C53" s="47" t="s">
        <v>105</v>
      </c>
      <c r="D53" s="7"/>
      <c r="E53" s="7">
        <v>0</v>
      </c>
      <c r="G53" s="67">
        <v>0</v>
      </c>
    </row>
    <row r="54" spans="1:7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0</v>
      </c>
      <c r="G54" s="67">
        <v>0</v>
      </c>
    </row>
    <row r="55" spans="1:7" ht="12.75" customHeight="1" x14ac:dyDescent="0.2">
      <c r="A55" s="48">
        <v>3133</v>
      </c>
      <c r="B55" s="50" t="s">
        <v>108</v>
      </c>
      <c r="C55" s="47" t="s">
        <v>109</v>
      </c>
      <c r="D55" s="7"/>
      <c r="E55" s="7">
        <v>0</v>
      </c>
      <c r="G55" s="67">
        <v>0</v>
      </c>
    </row>
    <row r="56" spans="1:7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7" ht="12.75" customHeight="1" x14ac:dyDescent="0.2">
      <c r="A57" s="48">
        <v>321</v>
      </c>
      <c r="B57" s="50" t="s">
        <v>112</v>
      </c>
      <c r="C57" s="47" t="s">
        <v>113</v>
      </c>
      <c r="D57" s="4">
        <f>SUM(D58:D61)</f>
        <v>0</v>
      </c>
      <c r="E57" s="4">
        <f>SUM(E58:E61)</f>
        <v>0</v>
      </c>
    </row>
    <row r="58" spans="1:7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0</v>
      </c>
      <c r="G58" s="67">
        <v>0</v>
      </c>
    </row>
    <row r="59" spans="1:7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0</v>
      </c>
      <c r="G59" s="67">
        <v>0</v>
      </c>
    </row>
    <row r="60" spans="1:7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0</v>
      </c>
      <c r="G60" s="67">
        <v>0</v>
      </c>
    </row>
    <row r="61" spans="1:7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0</v>
      </c>
      <c r="G61" s="67">
        <v>0</v>
      </c>
    </row>
    <row r="62" spans="1:7" ht="12.75" customHeight="1" x14ac:dyDescent="0.2">
      <c r="A62" s="48">
        <v>322</v>
      </c>
      <c r="B62" s="50" t="s">
        <v>122</v>
      </c>
      <c r="C62" s="47" t="s">
        <v>123</v>
      </c>
      <c r="D62" s="4">
        <f>SUM(D63:D69)</f>
        <v>0</v>
      </c>
      <c r="E62" s="4">
        <v>0</v>
      </c>
      <c r="G62" s="67">
        <v>0</v>
      </c>
    </row>
    <row r="63" spans="1:7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0</v>
      </c>
      <c r="G63" s="67">
        <v>0</v>
      </c>
    </row>
    <row r="64" spans="1:7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0</v>
      </c>
      <c r="G64" s="67">
        <v>0</v>
      </c>
    </row>
    <row r="65" spans="1:7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0</v>
      </c>
      <c r="G65" s="67">
        <v>0</v>
      </c>
    </row>
    <row r="66" spans="1:7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0</v>
      </c>
      <c r="G66" s="67">
        <v>0</v>
      </c>
    </row>
    <row r="67" spans="1:7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0</v>
      </c>
      <c r="G67" s="67">
        <v>0</v>
      </c>
    </row>
    <row r="68" spans="1:7" ht="12.75" customHeight="1" x14ac:dyDescent="0.2">
      <c r="A68" s="48">
        <v>3226</v>
      </c>
      <c r="B68" s="39" t="s">
        <v>134</v>
      </c>
      <c r="C68" s="47" t="s">
        <v>135</v>
      </c>
      <c r="D68" s="7"/>
      <c r="E68" s="7">
        <v>0</v>
      </c>
      <c r="G68" s="67">
        <v>0</v>
      </c>
    </row>
    <row r="69" spans="1:7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7" ht="12.75" customHeight="1" x14ac:dyDescent="0.2">
      <c r="A70" s="48">
        <v>323</v>
      </c>
      <c r="B70" s="39" t="s">
        <v>138</v>
      </c>
      <c r="C70" s="47" t="s">
        <v>139</v>
      </c>
      <c r="D70" s="4">
        <f>SUM(D71:D79)</f>
        <v>0</v>
      </c>
      <c r="E70" s="4">
        <f>SUM(E71:E79)</f>
        <v>0</v>
      </c>
    </row>
    <row r="71" spans="1:7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0</v>
      </c>
      <c r="G71" s="67">
        <v>0</v>
      </c>
    </row>
    <row r="72" spans="1:7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v>0</v>
      </c>
      <c r="G72" s="67">
        <v>0</v>
      </c>
    </row>
    <row r="73" spans="1:7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0</v>
      </c>
      <c r="G73" s="67">
        <v>0</v>
      </c>
    </row>
    <row r="74" spans="1:7" ht="12.75" customHeight="1" x14ac:dyDescent="0.2">
      <c r="A74" s="48">
        <v>3234</v>
      </c>
      <c r="B74" s="39" t="s">
        <v>146</v>
      </c>
      <c r="C74" s="47" t="s">
        <v>147</v>
      </c>
      <c r="D74" s="7"/>
      <c r="E74" s="7">
        <v>0</v>
      </c>
      <c r="G74" s="67">
        <v>0</v>
      </c>
    </row>
    <row r="75" spans="1:7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0</v>
      </c>
      <c r="G75" s="67">
        <v>0</v>
      </c>
    </row>
    <row r="76" spans="1:7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0</v>
      </c>
      <c r="G76" s="67">
        <v>0</v>
      </c>
    </row>
    <row r="77" spans="1:7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0</v>
      </c>
      <c r="G77" s="67">
        <v>0</v>
      </c>
    </row>
    <row r="78" spans="1:7" ht="12.75" customHeight="1" x14ac:dyDescent="0.2">
      <c r="A78" s="48">
        <v>3238</v>
      </c>
      <c r="B78" s="50" t="s">
        <v>154</v>
      </c>
      <c r="C78" s="47" t="s">
        <v>155</v>
      </c>
      <c r="D78" s="7"/>
      <c r="E78" s="7">
        <v>0</v>
      </c>
      <c r="G78" s="67">
        <v>0</v>
      </c>
    </row>
    <row r="79" spans="1:7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0</v>
      </c>
      <c r="G79" s="67">
        <v>0</v>
      </c>
    </row>
    <row r="80" spans="1:7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0</v>
      </c>
      <c r="G80" s="67">
        <v>0</v>
      </c>
    </row>
    <row r="81" spans="1:7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7" x14ac:dyDescent="0.2">
      <c r="A82" s="38" t="s">
        <v>162</v>
      </c>
      <c r="B82" s="39" t="s">
        <v>163</v>
      </c>
      <c r="C82" s="40" t="s">
        <v>162</v>
      </c>
      <c r="D82" s="5"/>
      <c r="E82" s="5">
        <v>0</v>
      </c>
      <c r="G82" s="67">
        <v>0</v>
      </c>
    </row>
    <row r="83" spans="1:7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>
        <v>0</v>
      </c>
      <c r="G83" s="67">
        <v>0</v>
      </c>
    </row>
    <row r="84" spans="1:7" x14ac:dyDescent="0.2">
      <c r="A84" s="38" t="s">
        <v>166</v>
      </c>
      <c r="B84" s="39" t="s">
        <v>167</v>
      </c>
      <c r="C84" s="40" t="s">
        <v>166</v>
      </c>
      <c r="D84" s="5"/>
      <c r="E84" s="5">
        <v>0</v>
      </c>
      <c r="G84" s="67">
        <v>0</v>
      </c>
    </row>
    <row r="85" spans="1:7" x14ac:dyDescent="0.2">
      <c r="A85" s="38" t="s">
        <v>168</v>
      </c>
      <c r="B85" s="39" t="s">
        <v>169</v>
      </c>
      <c r="C85" s="40" t="s">
        <v>168</v>
      </c>
      <c r="D85" s="5"/>
      <c r="E85" s="5">
        <v>0</v>
      </c>
      <c r="G85" s="67">
        <v>0</v>
      </c>
    </row>
    <row r="86" spans="1:7" ht="12.75" customHeight="1" x14ac:dyDescent="0.2">
      <c r="A86" s="48">
        <v>329</v>
      </c>
      <c r="B86" s="50" t="s">
        <v>170</v>
      </c>
      <c r="C86" s="47" t="s">
        <v>171</v>
      </c>
      <c r="D86" s="4">
        <f>SUM(D87:D93)</f>
        <v>0</v>
      </c>
      <c r="E86" s="4">
        <f>SUM(E87:E93)</f>
        <v>0</v>
      </c>
    </row>
    <row r="87" spans="1:7" ht="12.75" customHeight="1" x14ac:dyDescent="0.2">
      <c r="A87" s="48">
        <v>3291</v>
      </c>
      <c r="B87" s="51" t="s">
        <v>172</v>
      </c>
      <c r="C87" s="47" t="s">
        <v>173</v>
      </c>
      <c r="D87" s="7"/>
      <c r="E87" s="7">
        <v>0</v>
      </c>
      <c r="G87" s="67">
        <v>0</v>
      </c>
    </row>
    <row r="88" spans="1:7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0</v>
      </c>
      <c r="G88" s="67">
        <v>0</v>
      </c>
    </row>
    <row r="89" spans="1:7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0</v>
      </c>
      <c r="G89" s="67">
        <v>0</v>
      </c>
    </row>
    <row r="90" spans="1:7" ht="12.75" customHeight="1" x14ac:dyDescent="0.2">
      <c r="A90" s="48">
        <v>3294</v>
      </c>
      <c r="B90" s="50" t="s">
        <v>178</v>
      </c>
      <c r="C90" s="47" t="s">
        <v>179</v>
      </c>
      <c r="D90" s="7"/>
      <c r="E90" s="7">
        <v>0</v>
      </c>
      <c r="G90" s="67">
        <v>0</v>
      </c>
    </row>
    <row r="91" spans="1:7" ht="12.75" customHeight="1" x14ac:dyDescent="0.2">
      <c r="A91" s="48">
        <v>3295</v>
      </c>
      <c r="B91" s="50" t="s">
        <v>180</v>
      </c>
      <c r="C91" s="47" t="s">
        <v>181</v>
      </c>
      <c r="D91" s="7"/>
      <c r="E91" s="7">
        <v>0</v>
      </c>
      <c r="G91" s="67">
        <v>0</v>
      </c>
    </row>
    <row r="92" spans="1:7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>
        <v>0</v>
      </c>
      <c r="G92" s="67">
        <v>0</v>
      </c>
    </row>
    <row r="93" spans="1:7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0</v>
      </c>
      <c r="G93" s="67">
        <v>0</v>
      </c>
    </row>
    <row r="94" spans="1:7" ht="12.75" customHeight="1" x14ac:dyDescent="0.2">
      <c r="A94" s="48">
        <v>34</v>
      </c>
      <c r="B94" s="51" t="s">
        <v>186</v>
      </c>
      <c r="C94" s="47" t="s">
        <v>187</v>
      </c>
      <c r="D94" s="4">
        <f>D95+D100+D108</f>
        <v>0</v>
      </c>
      <c r="E94" s="4">
        <f>E95+E100+E108</f>
        <v>0</v>
      </c>
    </row>
    <row r="95" spans="1:7" ht="12.75" customHeight="1" x14ac:dyDescent="0.2">
      <c r="A95" s="48">
        <v>341</v>
      </c>
      <c r="B95" s="50" t="s">
        <v>188</v>
      </c>
      <c r="C95" s="47" t="s">
        <v>189</v>
      </c>
      <c r="D95" s="4">
        <f>SUM(D96:D99)</f>
        <v>0</v>
      </c>
      <c r="E95" s="4">
        <f>SUM(E96:E99)</f>
        <v>0</v>
      </c>
    </row>
    <row r="96" spans="1:7" ht="12.75" customHeight="1" x14ac:dyDescent="0.2">
      <c r="A96" s="48">
        <v>3411</v>
      </c>
      <c r="B96" s="50" t="s">
        <v>190</v>
      </c>
      <c r="C96" s="47" t="s">
        <v>191</v>
      </c>
      <c r="D96" s="7"/>
      <c r="E96" s="7">
        <v>0</v>
      </c>
      <c r="G96" s="67">
        <v>0</v>
      </c>
    </row>
    <row r="97" spans="1:7" ht="12.75" customHeight="1" x14ac:dyDescent="0.2">
      <c r="A97" s="48">
        <v>3412</v>
      </c>
      <c r="B97" s="50" t="s">
        <v>192</v>
      </c>
      <c r="C97" s="47" t="s">
        <v>193</v>
      </c>
      <c r="D97" s="7"/>
      <c r="E97" s="7">
        <v>0</v>
      </c>
      <c r="G97" s="67">
        <v>0</v>
      </c>
    </row>
    <row r="98" spans="1:7" ht="12.75" customHeight="1" x14ac:dyDescent="0.2">
      <c r="A98" s="48">
        <v>3413</v>
      </c>
      <c r="B98" s="50" t="s">
        <v>194</v>
      </c>
      <c r="C98" s="47" t="s">
        <v>195</v>
      </c>
      <c r="D98" s="7"/>
      <c r="E98" s="7">
        <v>0</v>
      </c>
      <c r="G98" s="67">
        <v>0</v>
      </c>
    </row>
    <row r="99" spans="1:7" ht="12.75" customHeight="1" x14ac:dyDescent="0.2">
      <c r="A99" s="48">
        <v>3419</v>
      </c>
      <c r="B99" s="50" t="s">
        <v>196</v>
      </c>
      <c r="C99" s="47" t="s">
        <v>197</v>
      </c>
      <c r="D99" s="7"/>
      <c r="E99" s="7">
        <v>0</v>
      </c>
      <c r="G99" s="67">
        <v>0</v>
      </c>
    </row>
    <row r="100" spans="1:7" ht="12.75" customHeight="1" x14ac:dyDescent="0.2">
      <c r="A100" s="48">
        <v>342</v>
      </c>
      <c r="B100" s="50" t="s">
        <v>198</v>
      </c>
      <c r="C100" s="47" t="s">
        <v>199</v>
      </c>
      <c r="D100" s="4">
        <f>SUM(D101:D107)</f>
        <v>0</v>
      </c>
      <c r="E100" s="4">
        <f>SUM(E101:E107)</f>
        <v>0</v>
      </c>
    </row>
    <row r="101" spans="1:7" ht="24" x14ac:dyDescent="0.2">
      <c r="A101" s="48">
        <v>3421</v>
      </c>
      <c r="B101" s="50" t="s">
        <v>200</v>
      </c>
      <c r="C101" s="47" t="s">
        <v>201</v>
      </c>
      <c r="D101" s="7"/>
      <c r="E101" s="7">
        <v>0</v>
      </c>
      <c r="G101" s="67">
        <v>0</v>
      </c>
    </row>
    <row r="102" spans="1:7" ht="24" x14ac:dyDescent="0.2">
      <c r="A102" s="48">
        <v>3422</v>
      </c>
      <c r="B102" s="51" t="s">
        <v>202</v>
      </c>
      <c r="C102" s="47" t="s">
        <v>203</v>
      </c>
      <c r="D102" s="7"/>
      <c r="E102" s="7">
        <v>0</v>
      </c>
      <c r="G102" s="67">
        <v>0</v>
      </c>
    </row>
    <row r="103" spans="1:7" ht="24" x14ac:dyDescent="0.2">
      <c r="A103" s="48">
        <v>3423</v>
      </c>
      <c r="B103" s="51" t="s">
        <v>204</v>
      </c>
      <c r="C103" s="47" t="s">
        <v>205</v>
      </c>
      <c r="D103" s="7"/>
      <c r="E103" s="7">
        <v>0</v>
      </c>
      <c r="G103" s="67">
        <v>0</v>
      </c>
    </row>
    <row r="104" spans="1:7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>
        <v>0</v>
      </c>
      <c r="G104" s="67">
        <v>0</v>
      </c>
    </row>
    <row r="105" spans="1:7" x14ac:dyDescent="0.2">
      <c r="A105" s="48">
        <v>3426</v>
      </c>
      <c r="B105" s="50" t="s">
        <v>208</v>
      </c>
      <c r="C105" s="47" t="s">
        <v>209</v>
      </c>
      <c r="D105" s="7"/>
      <c r="E105" s="7">
        <v>0</v>
      </c>
      <c r="G105" s="67">
        <v>0</v>
      </c>
    </row>
    <row r="106" spans="1:7" ht="24" x14ac:dyDescent="0.2">
      <c r="A106" s="48">
        <v>3427</v>
      </c>
      <c r="B106" s="50" t="s">
        <v>210</v>
      </c>
      <c r="C106" s="47" t="s">
        <v>211</v>
      </c>
      <c r="D106" s="7"/>
      <c r="E106" s="7">
        <v>0</v>
      </c>
      <c r="G106" s="67">
        <v>0</v>
      </c>
    </row>
    <row r="107" spans="1:7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>
        <v>0</v>
      </c>
      <c r="G107" s="67">
        <v>0</v>
      </c>
    </row>
    <row r="108" spans="1:7" ht="12.75" customHeight="1" x14ac:dyDescent="0.2">
      <c r="A108" s="48">
        <v>343</v>
      </c>
      <c r="B108" s="39" t="s">
        <v>214</v>
      </c>
      <c r="C108" s="47" t="s">
        <v>215</v>
      </c>
      <c r="D108" s="4">
        <f>SUM(D109:D112)</f>
        <v>0</v>
      </c>
      <c r="E108" s="4">
        <f>SUM(E109:E112)</f>
        <v>0</v>
      </c>
    </row>
    <row r="109" spans="1:7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0</v>
      </c>
      <c r="G109" s="67">
        <v>0</v>
      </c>
    </row>
    <row r="110" spans="1:7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>
        <v>0</v>
      </c>
      <c r="G110" s="67">
        <v>0</v>
      </c>
    </row>
    <row r="111" spans="1:7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>
        <v>0</v>
      </c>
      <c r="G111" s="67">
        <v>0</v>
      </c>
    </row>
    <row r="112" spans="1:7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>
        <v>0</v>
      </c>
      <c r="G112" s="67">
        <v>0</v>
      </c>
    </row>
    <row r="113" spans="1:7" ht="12.75" customHeight="1" x14ac:dyDescent="0.2">
      <c r="A113" s="48">
        <v>35</v>
      </c>
      <c r="B113" s="39" t="s">
        <v>224</v>
      </c>
      <c r="C113" s="47" t="s">
        <v>225</v>
      </c>
      <c r="D113" s="4">
        <f>D114+D117+D121</f>
        <v>0</v>
      </c>
      <c r="E113" s="4">
        <f>E114+E117+E121</f>
        <v>0</v>
      </c>
    </row>
    <row r="114" spans="1:7" ht="24" x14ac:dyDescent="0.2">
      <c r="A114" s="48">
        <v>351</v>
      </c>
      <c r="B114" s="39" t="s">
        <v>226</v>
      </c>
      <c r="C114" s="47" t="s">
        <v>227</v>
      </c>
      <c r="D114" s="4">
        <f>SUM(D115:D116)</f>
        <v>0</v>
      </c>
      <c r="E114" s="4">
        <f>SUM(E115:E116)</f>
        <v>0</v>
      </c>
    </row>
    <row r="115" spans="1:7" ht="24" x14ac:dyDescent="0.2">
      <c r="A115" s="48">
        <v>3511</v>
      </c>
      <c r="B115" s="39" t="s">
        <v>228</v>
      </c>
      <c r="C115" s="47" t="s">
        <v>229</v>
      </c>
      <c r="D115" s="7"/>
      <c r="E115" s="7">
        <v>0</v>
      </c>
      <c r="G115" s="67">
        <v>0</v>
      </c>
    </row>
    <row r="116" spans="1:7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>
        <v>0</v>
      </c>
      <c r="G116" s="67">
        <v>0</v>
      </c>
    </row>
    <row r="117" spans="1:7" ht="36" x14ac:dyDescent="0.2">
      <c r="A117" s="48">
        <v>352</v>
      </c>
      <c r="B117" s="39" t="s">
        <v>232</v>
      </c>
      <c r="C117" s="47" t="s">
        <v>233</v>
      </c>
      <c r="D117" s="4">
        <f>SUM(D118:D120)</f>
        <v>0</v>
      </c>
      <c r="E117" s="4">
        <f>SUM(E118:E120)</f>
        <v>0</v>
      </c>
    </row>
    <row r="118" spans="1:7" ht="24" x14ac:dyDescent="0.2">
      <c r="A118" s="48">
        <v>3521</v>
      </c>
      <c r="B118" s="39" t="s">
        <v>234</v>
      </c>
      <c r="C118" s="47" t="s">
        <v>235</v>
      </c>
      <c r="D118" s="7"/>
      <c r="E118" s="7">
        <v>0</v>
      </c>
      <c r="G118" s="67">
        <v>0</v>
      </c>
    </row>
    <row r="119" spans="1:7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>
        <v>0</v>
      </c>
      <c r="G119" s="67">
        <v>0</v>
      </c>
    </row>
    <row r="120" spans="1:7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>
        <v>0</v>
      </c>
      <c r="G120" s="67">
        <v>0</v>
      </c>
    </row>
    <row r="121" spans="1:7" ht="24" x14ac:dyDescent="0.2">
      <c r="A121" s="48" t="s">
        <v>240</v>
      </c>
      <c r="B121" s="50" t="s">
        <v>241</v>
      </c>
      <c r="C121" s="47" t="s">
        <v>240</v>
      </c>
      <c r="D121" s="7"/>
      <c r="E121" s="7">
        <v>0</v>
      </c>
      <c r="G121" s="67">
        <v>0</v>
      </c>
    </row>
    <row r="122" spans="1:7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7" ht="12.75" customHeight="1" x14ac:dyDescent="0.2">
      <c r="A123" s="48">
        <v>361</v>
      </c>
      <c r="B123" s="50" t="s">
        <v>244</v>
      </c>
      <c r="C123" s="47" t="s">
        <v>245</v>
      </c>
      <c r="D123" s="4">
        <f>SUM(D124:D125)</f>
        <v>0</v>
      </c>
      <c r="E123" s="4">
        <f>SUM(E124:E125)</f>
        <v>0</v>
      </c>
    </row>
    <row r="124" spans="1:7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>
        <v>0</v>
      </c>
      <c r="G124" s="67">
        <v>0</v>
      </c>
    </row>
    <row r="125" spans="1:7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>
        <v>0</v>
      </c>
      <c r="G125" s="67">
        <v>0</v>
      </c>
    </row>
    <row r="126" spans="1:7" ht="24" x14ac:dyDescent="0.2">
      <c r="A126" s="48">
        <v>362</v>
      </c>
      <c r="B126" s="50" t="s">
        <v>250</v>
      </c>
      <c r="C126" s="47" t="s">
        <v>251</v>
      </c>
      <c r="D126" s="4">
        <f>SUM(D127:D128)</f>
        <v>0</v>
      </c>
      <c r="E126" s="4">
        <f>SUM(E127:E128)</f>
        <v>0</v>
      </c>
    </row>
    <row r="127" spans="1:7" ht="24" x14ac:dyDescent="0.2">
      <c r="A127" s="48">
        <v>3621</v>
      </c>
      <c r="B127" s="39" t="s">
        <v>252</v>
      </c>
      <c r="C127" s="47" t="s">
        <v>253</v>
      </c>
      <c r="D127" s="7"/>
      <c r="E127" s="7">
        <v>0</v>
      </c>
      <c r="G127" s="67">
        <v>0</v>
      </c>
    </row>
    <row r="128" spans="1:7" ht="24" x14ac:dyDescent="0.2">
      <c r="A128" s="48">
        <v>3622</v>
      </c>
      <c r="B128" s="39" t="s">
        <v>254</v>
      </c>
      <c r="C128" s="47" t="s">
        <v>255</v>
      </c>
      <c r="D128" s="7"/>
      <c r="E128" s="7">
        <v>0</v>
      </c>
      <c r="G128" s="67">
        <v>0</v>
      </c>
    </row>
    <row r="129" spans="1:7" ht="24" x14ac:dyDescent="0.2">
      <c r="A129" s="48">
        <v>363</v>
      </c>
      <c r="B129" s="39" t="s">
        <v>256</v>
      </c>
      <c r="C129" s="47" t="s">
        <v>257</v>
      </c>
      <c r="D129" s="4">
        <f>SUM(D130:D133)</f>
        <v>0</v>
      </c>
      <c r="E129" s="4">
        <f>SUM(E130:E133)</f>
        <v>0</v>
      </c>
    </row>
    <row r="130" spans="1:7" x14ac:dyDescent="0.2">
      <c r="A130" s="48">
        <v>3631</v>
      </c>
      <c r="B130" s="39" t="s">
        <v>258</v>
      </c>
      <c r="C130" s="47" t="s">
        <v>259</v>
      </c>
      <c r="D130" s="7"/>
      <c r="E130" s="7">
        <v>0</v>
      </c>
      <c r="G130" s="67">
        <v>0</v>
      </c>
    </row>
    <row r="131" spans="1:7" x14ac:dyDescent="0.2">
      <c r="A131" s="48">
        <v>3632</v>
      </c>
      <c r="B131" s="39" t="s">
        <v>260</v>
      </c>
      <c r="C131" s="47" t="s">
        <v>261</v>
      </c>
      <c r="D131" s="7"/>
      <c r="E131" s="7">
        <v>0</v>
      </c>
      <c r="G131" s="67">
        <v>0</v>
      </c>
    </row>
    <row r="132" spans="1:7" ht="24" x14ac:dyDescent="0.2">
      <c r="A132" s="48" t="s">
        <v>262</v>
      </c>
      <c r="B132" s="39" t="s">
        <v>263</v>
      </c>
      <c r="C132" s="47" t="s">
        <v>262</v>
      </c>
      <c r="D132" s="7"/>
      <c r="E132" s="7">
        <v>0</v>
      </c>
      <c r="G132" s="67">
        <v>0</v>
      </c>
    </row>
    <row r="133" spans="1:7" ht="24" x14ac:dyDescent="0.2">
      <c r="A133" s="48" t="s">
        <v>264</v>
      </c>
      <c r="B133" s="39" t="s">
        <v>265</v>
      </c>
      <c r="C133" s="47" t="s">
        <v>264</v>
      </c>
      <c r="D133" s="7"/>
      <c r="E133" s="7">
        <v>0</v>
      </c>
      <c r="G133" s="67">
        <v>0</v>
      </c>
    </row>
    <row r="134" spans="1:7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7" x14ac:dyDescent="0.2">
      <c r="A135" s="38" t="s">
        <v>268</v>
      </c>
      <c r="B135" s="39" t="s">
        <v>269</v>
      </c>
      <c r="C135" s="40" t="s">
        <v>268</v>
      </c>
      <c r="D135" s="5"/>
      <c r="E135" s="5">
        <v>0</v>
      </c>
      <c r="G135" s="67">
        <v>0</v>
      </c>
    </row>
    <row r="136" spans="1:7" x14ac:dyDescent="0.2">
      <c r="A136" s="38" t="s">
        <v>270</v>
      </c>
      <c r="B136" s="39" t="s">
        <v>271</v>
      </c>
      <c r="C136" s="40" t="s">
        <v>270</v>
      </c>
      <c r="D136" s="5"/>
      <c r="E136" s="5">
        <v>0</v>
      </c>
      <c r="G136" s="67">
        <v>0</v>
      </c>
    </row>
    <row r="137" spans="1:7" x14ac:dyDescent="0.2">
      <c r="A137" s="38" t="s">
        <v>272</v>
      </c>
      <c r="B137" s="39" t="s">
        <v>273</v>
      </c>
      <c r="C137" s="40" t="s">
        <v>272</v>
      </c>
      <c r="D137" s="5"/>
      <c r="E137" s="5">
        <v>0</v>
      </c>
      <c r="G137" s="67">
        <v>0</v>
      </c>
    </row>
    <row r="138" spans="1:7" x14ac:dyDescent="0.2">
      <c r="A138" s="48" t="s">
        <v>274</v>
      </c>
      <c r="B138" s="39" t="s">
        <v>275</v>
      </c>
      <c r="C138" s="47" t="s">
        <v>274</v>
      </c>
      <c r="D138" s="4">
        <f>SUM(D139:D141)</f>
        <v>0</v>
      </c>
      <c r="E138" s="4">
        <f>SUM(E139:E141)</f>
        <v>0</v>
      </c>
    </row>
    <row r="139" spans="1:7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>
        <v>0</v>
      </c>
      <c r="G139" s="67">
        <v>0</v>
      </c>
    </row>
    <row r="140" spans="1:7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>
        <v>0</v>
      </c>
      <c r="G140" s="67">
        <v>0</v>
      </c>
    </row>
    <row r="141" spans="1:7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>
        <v>0</v>
      </c>
      <c r="G141" s="67">
        <v>0</v>
      </c>
    </row>
    <row r="142" spans="1:7" ht="24" x14ac:dyDescent="0.2">
      <c r="A142" s="48" t="s">
        <v>282</v>
      </c>
      <c r="B142" s="50" t="s">
        <v>283</v>
      </c>
      <c r="C142" s="47" t="s">
        <v>282</v>
      </c>
      <c r="D142" s="4">
        <f>SUM(D143:D145)</f>
        <v>0</v>
      </c>
      <c r="E142" s="4">
        <f>SUM(E143:E145)</f>
        <v>0</v>
      </c>
    </row>
    <row r="143" spans="1:7" ht="24" x14ac:dyDescent="0.2">
      <c r="A143" s="48">
        <v>3672</v>
      </c>
      <c r="B143" s="50" t="s">
        <v>284</v>
      </c>
      <c r="C143" s="47" t="s">
        <v>285</v>
      </c>
      <c r="D143" s="7"/>
      <c r="E143" s="7">
        <v>0</v>
      </c>
      <c r="G143" s="67">
        <v>0</v>
      </c>
    </row>
    <row r="144" spans="1:7" ht="24" x14ac:dyDescent="0.2">
      <c r="A144" s="48">
        <v>3673</v>
      </c>
      <c r="B144" s="50" t="s">
        <v>286</v>
      </c>
      <c r="C144" s="47" t="s">
        <v>287</v>
      </c>
      <c r="D144" s="7"/>
      <c r="E144" s="7">
        <v>0</v>
      </c>
      <c r="G144" s="67">
        <v>0</v>
      </c>
    </row>
    <row r="145" spans="1:7" ht="24" x14ac:dyDescent="0.2">
      <c r="A145" s="48">
        <v>3674</v>
      </c>
      <c r="B145" s="50" t="s">
        <v>288</v>
      </c>
      <c r="C145" s="47" t="s">
        <v>289</v>
      </c>
      <c r="D145" s="7"/>
      <c r="E145" s="7">
        <v>0</v>
      </c>
      <c r="G145" s="67">
        <v>0</v>
      </c>
    </row>
    <row r="146" spans="1:7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7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>
        <v>0</v>
      </c>
      <c r="G147" s="67">
        <v>0</v>
      </c>
    </row>
    <row r="148" spans="1:7" x14ac:dyDescent="0.2">
      <c r="A148" s="48" t="s">
        <v>294</v>
      </c>
      <c r="B148" s="50" t="s">
        <v>295</v>
      </c>
      <c r="C148" s="47" t="s">
        <v>294</v>
      </c>
      <c r="D148" s="7"/>
      <c r="E148" s="7">
        <v>0</v>
      </c>
      <c r="G148" s="67">
        <v>0</v>
      </c>
    </row>
    <row r="149" spans="1:7" ht="24" x14ac:dyDescent="0.2">
      <c r="A149" s="48" t="s">
        <v>296</v>
      </c>
      <c r="B149" s="50" t="s">
        <v>297</v>
      </c>
      <c r="C149" s="47" t="s">
        <v>296</v>
      </c>
      <c r="D149" s="4">
        <f>SUM(D150:D153)</f>
        <v>0</v>
      </c>
      <c r="E149" s="4">
        <f>SUM(E150:E153)</f>
        <v>0</v>
      </c>
    </row>
    <row r="150" spans="1:7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>
        <v>0</v>
      </c>
      <c r="G150" s="67">
        <v>0</v>
      </c>
    </row>
    <row r="151" spans="1:7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>
        <v>0</v>
      </c>
      <c r="G151" s="67">
        <v>0</v>
      </c>
    </row>
    <row r="152" spans="1:7" ht="24" x14ac:dyDescent="0.2">
      <c r="A152" s="48" t="s">
        <v>300</v>
      </c>
      <c r="B152" s="50" t="s">
        <v>66</v>
      </c>
      <c r="C152" s="47" t="s">
        <v>300</v>
      </c>
      <c r="D152" s="7"/>
      <c r="E152" s="7">
        <v>0</v>
      </c>
      <c r="G152" s="67">
        <v>0</v>
      </c>
    </row>
    <row r="153" spans="1:7" ht="24" x14ac:dyDescent="0.2">
      <c r="A153" s="48" t="s">
        <v>301</v>
      </c>
      <c r="B153" s="50" t="s">
        <v>68</v>
      </c>
      <c r="C153" s="47" t="s">
        <v>301</v>
      </c>
      <c r="D153" s="7"/>
      <c r="E153" s="7">
        <v>0</v>
      </c>
      <c r="G153" s="67">
        <v>0</v>
      </c>
    </row>
    <row r="154" spans="1:7" ht="24" x14ac:dyDescent="0.2">
      <c r="A154" s="48">
        <v>37</v>
      </c>
      <c r="B154" s="50" t="s">
        <v>302</v>
      </c>
      <c r="C154" s="47" t="s">
        <v>303</v>
      </c>
      <c r="D154" s="4">
        <f>D155+D161</f>
        <v>0</v>
      </c>
      <c r="E154" s="4">
        <f>E155+E161</f>
        <v>0</v>
      </c>
    </row>
    <row r="155" spans="1:7" ht="24" x14ac:dyDescent="0.2">
      <c r="A155" s="48">
        <v>371</v>
      </c>
      <c r="B155" s="50" t="s">
        <v>304</v>
      </c>
      <c r="C155" s="47" t="s">
        <v>305</v>
      </c>
      <c r="D155" s="4">
        <f>SUM(D156:D160)</f>
        <v>0</v>
      </c>
      <c r="E155" s="4">
        <f>SUM(E156:E160)</f>
        <v>0</v>
      </c>
    </row>
    <row r="156" spans="1:7" ht="24" x14ac:dyDescent="0.2">
      <c r="A156" s="48">
        <v>3711</v>
      </c>
      <c r="B156" s="50" t="s">
        <v>306</v>
      </c>
      <c r="C156" s="47" t="s">
        <v>307</v>
      </c>
      <c r="D156" s="7"/>
      <c r="E156" s="7">
        <v>0</v>
      </c>
      <c r="G156" s="67">
        <v>0</v>
      </c>
    </row>
    <row r="157" spans="1:7" ht="24" x14ac:dyDescent="0.2">
      <c r="A157" s="48">
        <v>3712</v>
      </c>
      <c r="B157" s="50" t="s">
        <v>308</v>
      </c>
      <c r="C157" s="47" t="s">
        <v>309</v>
      </c>
      <c r="D157" s="7"/>
      <c r="E157" s="7">
        <v>0</v>
      </c>
      <c r="G157" s="67">
        <v>0</v>
      </c>
    </row>
    <row r="158" spans="1:7" ht="24" x14ac:dyDescent="0.2">
      <c r="A158" s="48" t="s">
        <v>310</v>
      </c>
      <c r="B158" s="50" t="s">
        <v>311</v>
      </c>
      <c r="C158" s="47" t="s">
        <v>310</v>
      </c>
      <c r="D158" s="7"/>
      <c r="E158" s="7">
        <v>0</v>
      </c>
      <c r="G158" s="67">
        <v>0</v>
      </c>
    </row>
    <row r="159" spans="1:7" ht="24" x14ac:dyDescent="0.2">
      <c r="A159" s="48" t="s">
        <v>312</v>
      </c>
      <c r="B159" s="50" t="s">
        <v>313</v>
      </c>
      <c r="C159" s="47" t="s">
        <v>312</v>
      </c>
      <c r="D159" s="7"/>
      <c r="E159" s="7">
        <v>0</v>
      </c>
      <c r="G159" s="67">
        <v>0</v>
      </c>
    </row>
    <row r="160" spans="1:7" x14ac:dyDescent="0.2">
      <c r="A160" s="48" t="s">
        <v>314</v>
      </c>
      <c r="B160" s="39" t="s">
        <v>315</v>
      </c>
      <c r="C160" s="47" t="s">
        <v>314</v>
      </c>
      <c r="D160" s="7"/>
      <c r="E160" s="7">
        <v>0</v>
      </c>
      <c r="G160" s="67">
        <v>0</v>
      </c>
    </row>
    <row r="161" spans="1:7" ht="24" x14ac:dyDescent="0.2">
      <c r="A161" s="48">
        <v>372</v>
      </c>
      <c r="B161" s="49" t="s">
        <v>316</v>
      </c>
      <c r="C161" s="47" t="s">
        <v>317</v>
      </c>
      <c r="D161" s="4">
        <f>SUM(D162:D164)</f>
        <v>0</v>
      </c>
      <c r="E161" s="4">
        <f>SUM(E162:E164)</f>
        <v>0</v>
      </c>
    </row>
    <row r="162" spans="1:7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>
        <v>0</v>
      </c>
      <c r="G162" s="67">
        <v>0</v>
      </c>
    </row>
    <row r="163" spans="1:7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>
        <v>0</v>
      </c>
      <c r="G163" s="67">
        <v>0</v>
      </c>
    </row>
    <row r="164" spans="1:7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>
        <v>0</v>
      </c>
      <c r="G164" s="67">
        <v>0</v>
      </c>
    </row>
    <row r="165" spans="1:7" ht="24" x14ac:dyDescent="0.2">
      <c r="A165" s="48">
        <v>38</v>
      </c>
      <c r="B165" s="39" t="s">
        <v>324</v>
      </c>
      <c r="C165" s="47" t="s">
        <v>325</v>
      </c>
      <c r="D165" s="4">
        <f>D166+D170+D175+D181</f>
        <v>0</v>
      </c>
      <c r="E165" s="4">
        <f>E166+E170+E175+E181</f>
        <v>0</v>
      </c>
    </row>
    <row r="166" spans="1:7" ht="12.75" customHeight="1" x14ac:dyDescent="0.2">
      <c r="A166" s="48">
        <v>381</v>
      </c>
      <c r="B166" s="50" t="s">
        <v>326</v>
      </c>
      <c r="C166" s="47" t="s">
        <v>327</v>
      </c>
      <c r="D166" s="4">
        <f>SUM(D167:D169)</f>
        <v>0</v>
      </c>
      <c r="E166" s="4">
        <f>SUM(E167:E169)</f>
        <v>0</v>
      </c>
    </row>
    <row r="167" spans="1:7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>
        <v>0</v>
      </c>
      <c r="G167" s="67">
        <v>0</v>
      </c>
    </row>
    <row r="168" spans="1:7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>
        <v>0</v>
      </c>
      <c r="G168" s="67">
        <v>0</v>
      </c>
    </row>
    <row r="169" spans="1:7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>
        <v>0</v>
      </c>
      <c r="G169" s="67">
        <v>0</v>
      </c>
    </row>
    <row r="170" spans="1:7" ht="12.75" customHeight="1" x14ac:dyDescent="0.2">
      <c r="A170" s="48">
        <v>382</v>
      </c>
      <c r="B170" s="39" t="s">
        <v>334</v>
      </c>
      <c r="C170" s="47" t="s">
        <v>335</v>
      </c>
      <c r="D170" s="4">
        <f>SUM(D171:D174)</f>
        <v>0</v>
      </c>
      <c r="E170" s="4">
        <f>SUM(E171:E174)</f>
        <v>0</v>
      </c>
    </row>
    <row r="171" spans="1:7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>
        <v>0</v>
      </c>
      <c r="G171" s="67">
        <v>0</v>
      </c>
    </row>
    <row r="172" spans="1:7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>
        <v>0</v>
      </c>
      <c r="G172" s="67">
        <v>0</v>
      </c>
    </row>
    <row r="173" spans="1:7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>
        <v>0</v>
      </c>
      <c r="G173" s="67">
        <v>0</v>
      </c>
    </row>
    <row r="174" spans="1:7" ht="24" x14ac:dyDescent="0.2">
      <c r="A174" s="48" t="s">
        <v>342</v>
      </c>
      <c r="B174" s="50" t="s">
        <v>343</v>
      </c>
      <c r="C174" s="47" t="s">
        <v>342</v>
      </c>
      <c r="D174" s="7"/>
      <c r="E174" s="7">
        <v>0</v>
      </c>
      <c r="G174" s="67">
        <v>0</v>
      </c>
    </row>
    <row r="175" spans="1:7" ht="12.75" customHeight="1" x14ac:dyDescent="0.2">
      <c r="A175" s="48">
        <v>383</v>
      </c>
      <c r="B175" s="50" t="s">
        <v>344</v>
      </c>
      <c r="C175" s="47" t="s">
        <v>345</v>
      </c>
      <c r="D175" s="4">
        <f>SUM(D176:D180)</f>
        <v>0</v>
      </c>
      <c r="E175" s="4">
        <f>SUM(E176:E180)</f>
        <v>0</v>
      </c>
    </row>
    <row r="176" spans="1:7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>
        <v>0</v>
      </c>
      <c r="G176" s="67">
        <v>0</v>
      </c>
    </row>
    <row r="177" spans="1:7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>
        <v>0</v>
      </c>
      <c r="G177" s="67">
        <v>0</v>
      </c>
    </row>
    <row r="178" spans="1:7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>
        <v>0</v>
      </c>
      <c r="G178" s="67">
        <v>0</v>
      </c>
    </row>
    <row r="179" spans="1:7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>
        <v>0</v>
      </c>
      <c r="G179" s="67">
        <v>0</v>
      </c>
    </row>
    <row r="180" spans="1:7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>
        <v>0</v>
      </c>
      <c r="G180" s="67">
        <v>0</v>
      </c>
    </row>
    <row r="181" spans="1:7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7" ht="24" x14ac:dyDescent="0.2">
      <c r="A182" s="48">
        <v>3861</v>
      </c>
      <c r="B182" s="50" t="s">
        <v>358</v>
      </c>
      <c r="C182" s="47" t="s">
        <v>359</v>
      </c>
      <c r="D182" s="7"/>
      <c r="E182" s="7">
        <v>0</v>
      </c>
      <c r="G182" s="67">
        <v>0</v>
      </c>
    </row>
    <row r="183" spans="1:7" ht="24" x14ac:dyDescent="0.2">
      <c r="A183" s="48">
        <v>3862</v>
      </c>
      <c r="B183" s="39" t="s">
        <v>360</v>
      </c>
      <c r="C183" s="47" t="s">
        <v>361</v>
      </c>
      <c r="D183" s="7"/>
      <c r="E183" s="7">
        <v>0</v>
      </c>
      <c r="G183" s="67">
        <v>0</v>
      </c>
    </row>
    <row r="184" spans="1:7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>
        <v>0</v>
      </c>
      <c r="G184" s="67">
        <v>0</v>
      </c>
    </row>
    <row r="185" spans="1:7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>
        <v>0</v>
      </c>
      <c r="G185" s="67">
        <v>0</v>
      </c>
    </row>
    <row r="186" spans="1:7" ht="24" x14ac:dyDescent="0.2">
      <c r="A186" s="48" t="s">
        <v>366</v>
      </c>
      <c r="B186" s="39" t="s">
        <v>367</v>
      </c>
      <c r="C186" s="47" t="s">
        <v>366</v>
      </c>
      <c r="D186" s="7"/>
      <c r="E186" s="7">
        <v>0</v>
      </c>
      <c r="G186" s="67">
        <v>0</v>
      </c>
    </row>
    <row r="187" spans="1:7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7" x14ac:dyDescent="0.2">
      <c r="A188" s="32">
        <v>41</v>
      </c>
      <c r="B188" s="33" t="s">
        <v>370</v>
      </c>
      <c r="C188" s="47" t="s">
        <v>371</v>
      </c>
      <c r="D188" s="4">
        <f>D189+D193</f>
        <v>0</v>
      </c>
      <c r="E188" s="4">
        <f>E189+E193</f>
        <v>0</v>
      </c>
    </row>
    <row r="189" spans="1:7" ht="12.75" customHeight="1" x14ac:dyDescent="0.2">
      <c r="A189" s="48">
        <v>411</v>
      </c>
      <c r="B189" s="50" t="s">
        <v>372</v>
      </c>
      <c r="C189" s="47" t="s">
        <v>373</v>
      </c>
      <c r="D189" s="4">
        <f>SUM(D190:D192)</f>
        <v>0</v>
      </c>
      <c r="E189" s="4">
        <f>SUM(E190:E192)</f>
        <v>0</v>
      </c>
    </row>
    <row r="190" spans="1:7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>
        <v>0</v>
      </c>
      <c r="G190" s="67">
        <v>0</v>
      </c>
    </row>
    <row r="191" spans="1:7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>
        <v>0</v>
      </c>
      <c r="G191" s="67">
        <v>0</v>
      </c>
    </row>
    <row r="192" spans="1:7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>
        <v>0</v>
      </c>
      <c r="G192" s="67">
        <v>0</v>
      </c>
    </row>
    <row r="193" spans="1:7" ht="12.75" customHeight="1" x14ac:dyDescent="0.2">
      <c r="A193" s="48">
        <v>412</v>
      </c>
      <c r="B193" s="50" t="s">
        <v>380</v>
      </c>
      <c r="C193" s="47" t="s">
        <v>381</v>
      </c>
      <c r="D193" s="4">
        <f>SUM(D194:D199)</f>
        <v>0</v>
      </c>
      <c r="E193" s="4">
        <f>SUM(E194:E199)</f>
        <v>0</v>
      </c>
    </row>
    <row r="194" spans="1:7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>
        <v>0</v>
      </c>
      <c r="G194" s="67">
        <v>0</v>
      </c>
    </row>
    <row r="195" spans="1:7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>
        <v>0</v>
      </c>
      <c r="G195" s="67">
        <v>0</v>
      </c>
    </row>
    <row r="196" spans="1:7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>
        <v>0</v>
      </c>
      <c r="G196" s="67">
        <v>0</v>
      </c>
    </row>
    <row r="197" spans="1:7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>
        <v>0</v>
      </c>
      <c r="G197" s="67">
        <v>0</v>
      </c>
    </row>
    <row r="198" spans="1:7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>
        <v>0</v>
      </c>
      <c r="G198" s="67">
        <v>0</v>
      </c>
    </row>
    <row r="199" spans="1:7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>
        <v>0</v>
      </c>
      <c r="G199" s="67">
        <v>0</v>
      </c>
    </row>
    <row r="200" spans="1:7" ht="24" x14ac:dyDescent="0.2">
      <c r="A200" s="48">
        <v>42</v>
      </c>
      <c r="B200" s="51" t="s">
        <v>394</v>
      </c>
      <c r="C200" s="47" t="s">
        <v>395</v>
      </c>
      <c r="D200" s="4">
        <f>D201+D206+D215+D220+D225+D228</f>
        <v>0</v>
      </c>
      <c r="E200" s="4">
        <f>E201+E206+E215+E220+E225+E228</f>
        <v>0</v>
      </c>
    </row>
    <row r="201" spans="1:7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7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>
        <v>0</v>
      </c>
      <c r="G202" s="67">
        <v>0</v>
      </c>
    </row>
    <row r="203" spans="1:7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0</v>
      </c>
      <c r="G203" s="67">
        <v>0</v>
      </c>
    </row>
    <row r="204" spans="1:7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>
        <v>0</v>
      </c>
      <c r="G204" s="67">
        <v>0</v>
      </c>
    </row>
    <row r="205" spans="1:7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>
        <v>0</v>
      </c>
      <c r="G205" s="67">
        <v>0</v>
      </c>
    </row>
    <row r="206" spans="1:7" ht="12.75" customHeight="1" x14ac:dyDescent="0.2">
      <c r="A206" s="48">
        <v>422</v>
      </c>
      <c r="B206" s="50" t="s">
        <v>406</v>
      </c>
      <c r="C206" s="47" t="s">
        <v>407</v>
      </c>
      <c r="D206" s="4">
        <f>SUM(D207:D214)</f>
        <v>0</v>
      </c>
      <c r="E206" s="4">
        <f>SUM(E207:E214)</f>
        <v>0</v>
      </c>
    </row>
    <row r="207" spans="1:7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0</v>
      </c>
      <c r="G207" s="67">
        <v>0</v>
      </c>
    </row>
    <row r="208" spans="1:7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>
        <v>0</v>
      </c>
      <c r="G208" s="67">
        <v>0</v>
      </c>
    </row>
    <row r="209" spans="1:7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>
        <v>0</v>
      </c>
      <c r="G209" s="67">
        <v>0</v>
      </c>
    </row>
    <row r="210" spans="1:7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>
        <v>0</v>
      </c>
      <c r="G210" s="67">
        <v>0</v>
      </c>
    </row>
    <row r="211" spans="1:7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>
        <v>0</v>
      </c>
      <c r="G211" s="67">
        <v>0</v>
      </c>
    </row>
    <row r="212" spans="1:7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>
        <v>0</v>
      </c>
      <c r="G212" s="67">
        <v>0</v>
      </c>
    </row>
    <row r="213" spans="1:7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0</v>
      </c>
      <c r="G213" s="67">
        <v>0</v>
      </c>
    </row>
    <row r="214" spans="1:7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>
        <v>0</v>
      </c>
      <c r="G214" s="67">
        <v>0</v>
      </c>
    </row>
    <row r="215" spans="1:7" ht="12.75" customHeight="1" x14ac:dyDescent="0.2">
      <c r="A215" s="48">
        <v>423</v>
      </c>
      <c r="B215" s="50" t="s">
        <v>424</v>
      </c>
      <c r="C215" s="47" t="s">
        <v>425</v>
      </c>
      <c r="D215" s="4">
        <f>SUM(D216:D219)</f>
        <v>0</v>
      </c>
      <c r="E215" s="4">
        <f>SUM(E216:E219)</f>
        <v>0</v>
      </c>
    </row>
    <row r="216" spans="1:7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>
        <v>0</v>
      </c>
      <c r="G216" s="67">
        <v>0</v>
      </c>
    </row>
    <row r="217" spans="1:7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>
        <v>0</v>
      </c>
      <c r="G217" s="67">
        <v>0</v>
      </c>
    </row>
    <row r="218" spans="1:7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>
        <v>0</v>
      </c>
      <c r="G218" s="67">
        <v>0</v>
      </c>
    </row>
    <row r="219" spans="1:7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>
        <v>0</v>
      </c>
      <c r="G219" s="67">
        <v>0</v>
      </c>
    </row>
    <row r="220" spans="1:7" x14ac:dyDescent="0.2">
      <c r="A220" s="48">
        <v>424</v>
      </c>
      <c r="B220" s="50" t="s">
        <v>434</v>
      </c>
      <c r="C220" s="47" t="s">
        <v>435</v>
      </c>
      <c r="D220" s="4">
        <f>SUM(D221:D224)</f>
        <v>0</v>
      </c>
      <c r="E220" s="4">
        <f>SUM(E221:E224)</f>
        <v>0</v>
      </c>
    </row>
    <row r="221" spans="1:7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>
        <v>0</v>
      </c>
      <c r="G221" s="67">
        <v>0</v>
      </c>
    </row>
    <row r="222" spans="1:7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>
        <v>0</v>
      </c>
      <c r="G222" s="67">
        <v>0</v>
      </c>
    </row>
    <row r="223" spans="1:7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>
        <v>0</v>
      </c>
      <c r="G223" s="67">
        <v>0</v>
      </c>
    </row>
    <row r="224" spans="1:7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>
        <v>0</v>
      </c>
      <c r="G224" s="67">
        <v>0</v>
      </c>
    </row>
    <row r="225" spans="1:7" ht="12.75" customHeight="1" x14ac:dyDescent="0.2">
      <c r="A225" s="48">
        <v>425</v>
      </c>
      <c r="B225" s="50" t="s">
        <v>444</v>
      </c>
      <c r="C225" s="47" t="s">
        <v>445</v>
      </c>
      <c r="D225" s="4">
        <f>SUM(D226:D227)</f>
        <v>0</v>
      </c>
      <c r="E225" s="4">
        <f>SUM(E226:E227)</f>
        <v>0</v>
      </c>
    </row>
    <row r="226" spans="1:7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>
        <v>0</v>
      </c>
      <c r="G226" s="67">
        <v>0</v>
      </c>
    </row>
    <row r="227" spans="1:7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>
        <v>0</v>
      </c>
      <c r="G227" s="67">
        <v>0</v>
      </c>
    </row>
    <row r="228" spans="1:7" ht="12.75" customHeight="1" x14ac:dyDescent="0.2">
      <c r="A228" s="48">
        <v>426</v>
      </c>
      <c r="B228" s="50" t="s">
        <v>450</v>
      </c>
      <c r="C228" s="47" t="s">
        <v>451</v>
      </c>
      <c r="D228" s="4">
        <f>SUM(D229:D232)</f>
        <v>0</v>
      </c>
      <c r="E228" s="4">
        <f>SUM(E229:E232)</f>
        <v>0</v>
      </c>
    </row>
    <row r="229" spans="1:7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>
        <v>0</v>
      </c>
      <c r="G229" s="67">
        <v>0</v>
      </c>
    </row>
    <row r="230" spans="1:7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>
        <v>0</v>
      </c>
      <c r="G230" s="67">
        <v>0</v>
      </c>
    </row>
    <row r="231" spans="1:7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>
        <v>0</v>
      </c>
      <c r="G231" s="67">
        <v>0</v>
      </c>
    </row>
    <row r="232" spans="1:7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>
        <v>0</v>
      </c>
      <c r="G232" s="67">
        <v>0</v>
      </c>
    </row>
    <row r="233" spans="1:7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7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7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>
        <v>0</v>
      </c>
      <c r="G235" s="67">
        <v>0</v>
      </c>
    </row>
    <row r="236" spans="1:7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>
        <v>0</v>
      </c>
      <c r="G236" s="67">
        <v>0</v>
      </c>
    </row>
    <row r="237" spans="1:7" ht="12.75" customHeight="1" x14ac:dyDescent="0.2">
      <c r="A237" s="48">
        <v>44</v>
      </c>
      <c r="B237" s="50" t="s">
        <v>468</v>
      </c>
      <c r="C237" s="47" t="s">
        <v>469</v>
      </c>
      <c r="D237" s="4">
        <f>D238</f>
        <v>0</v>
      </c>
      <c r="E237" s="4">
        <f>E238</f>
        <v>0</v>
      </c>
    </row>
    <row r="238" spans="1:7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>
        <v>0</v>
      </c>
      <c r="G238" s="67">
        <v>0</v>
      </c>
    </row>
    <row r="239" spans="1:7" x14ac:dyDescent="0.2">
      <c r="A239" s="48">
        <v>45</v>
      </c>
      <c r="B239" s="50" t="s">
        <v>472</v>
      </c>
      <c r="C239" s="47" t="s">
        <v>473</v>
      </c>
      <c r="D239" s="4">
        <f>SUM(D240:D243)</f>
        <v>0</v>
      </c>
      <c r="E239" s="4">
        <f>SUM(E240:E243)</f>
        <v>0</v>
      </c>
    </row>
    <row r="240" spans="1:7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>
        <v>0</v>
      </c>
      <c r="G240" s="67">
        <v>0</v>
      </c>
    </row>
    <row r="241" spans="1:7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>
        <v>0</v>
      </c>
      <c r="G241" s="67">
        <v>0</v>
      </c>
    </row>
    <row r="242" spans="1:7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>
        <v>0</v>
      </c>
      <c r="G242" s="67">
        <v>0</v>
      </c>
    </row>
    <row r="243" spans="1:7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>
        <v>0</v>
      </c>
      <c r="G243" s="67">
        <v>0</v>
      </c>
    </row>
    <row r="244" spans="1:7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7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7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7" ht="24" x14ac:dyDescent="0.2">
      <c r="A247" s="48">
        <v>5121</v>
      </c>
      <c r="B247" s="50" t="s">
        <v>488</v>
      </c>
      <c r="C247" s="47" t="s">
        <v>489</v>
      </c>
      <c r="D247" s="7"/>
      <c r="E247" s="7">
        <v>0</v>
      </c>
      <c r="G247" s="67">
        <v>0</v>
      </c>
    </row>
    <row r="248" spans="1:7" ht="24" x14ac:dyDescent="0.2">
      <c r="A248" s="48">
        <v>5122</v>
      </c>
      <c r="B248" s="50" t="s">
        <v>490</v>
      </c>
      <c r="C248" s="47" t="s">
        <v>491</v>
      </c>
      <c r="D248" s="7"/>
      <c r="E248" s="7">
        <v>0</v>
      </c>
      <c r="G248" s="67">
        <v>0</v>
      </c>
    </row>
    <row r="249" spans="1:7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7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>
        <v>0</v>
      </c>
      <c r="G250" s="67">
        <v>0</v>
      </c>
    </row>
    <row r="251" spans="1:7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>
        <v>0</v>
      </c>
      <c r="G251" s="67">
        <v>0</v>
      </c>
    </row>
    <row r="252" spans="1:7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>
        <v>0</v>
      </c>
      <c r="G252" s="67">
        <v>0</v>
      </c>
    </row>
    <row r="253" spans="1:7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>
        <v>0</v>
      </c>
      <c r="G253" s="67">
        <v>0</v>
      </c>
    </row>
    <row r="254" spans="1:7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7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>
        <v>0</v>
      </c>
      <c r="G255" s="67">
        <v>0</v>
      </c>
    </row>
    <row r="256" spans="1:7" x14ac:dyDescent="0.2">
      <c r="A256" s="48">
        <v>5154</v>
      </c>
      <c r="B256" s="50" t="s">
        <v>506</v>
      </c>
      <c r="C256" s="47" t="s">
        <v>507</v>
      </c>
      <c r="D256" s="7"/>
      <c r="E256" s="7">
        <v>0</v>
      </c>
      <c r="G256" s="67">
        <v>0</v>
      </c>
    </row>
    <row r="257" spans="1:7" ht="24" x14ac:dyDescent="0.2">
      <c r="A257" s="48">
        <v>5155</v>
      </c>
      <c r="B257" s="50" t="s">
        <v>508</v>
      </c>
      <c r="C257" s="47" t="s">
        <v>509</v>
      </c>
      <c r="D257" s="7"/>
      <c r="E257" s="7">
        <v>0</v>
      </c>
      <c r="G257" s="67">
        <v>0</v>
      </c>
    </row>
    <row r="258" spans="1:7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>
        <v>0</v>
      </c>
      <c r="G258" s="67">
        <v>0</v>
      </c>
    </row>
    <row r="259" spans="1:7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>
        <v>0</v>
      </c>
      <c r="G259" s="67">
        <v>0</v>
      </c>
    </row>
    <row r="260" spans="1:7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>
        <v>0</v>
      </c>
      <c r="G260" s="67">
        <v>0</v>
      </c>
    </row>
    <row r="261" spans="1:7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7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>
        <v>0</v>
      </c>
      <c r="G262" s="67">
        <v>0</v>
      </c>
    </row>
    <row r="263" spans="1:7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>
        <v>0</v>
      </c>
      <c r="G263" s="67">
        <v>0</v>
      </c>
    </row>
    <row r="264" spans="1:7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>
        <v>0</v>
      </c>
      <c r="G264" s="67">
        <v>0</v>
      </c>
    </row>
    <row r="265" spans="1:7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>
        <v>0</v>
      </c>
      <c r="G265" s="67">
        <v>0</v>
      </c>
    </row>
    <row r="266" spans="1:7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7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>
        <v>0</v>
      </c>
      <c r="G267" s="67">
        <v>0</v>
      </c>
    </row>
    <row r="268" spans="1:7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>
        <v>0</v>
      </c>
      <c r="G268" s="67">
        <v>0</v>
      </c>
    </row>
    <row r="269" spans="1:7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>
        <v>0</v>
      </c>
      <c r="G269" s="67">
        <v>0</v>
      </c>
    </row>
    <row r="270" spans="1:7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>
        <v>0</v>
      </c>
      <c r="G270" s="67">
        <v>0</v>
      </c>
    </row>
    <row r="271" spans="1:7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>
        <v>0</v>
      </c>
      <c r="G271" s="67">
        <v>0</v>
      </c>
    </row>
    <row r="272" spans="1:7" x14ac:dyDescent="0.2">
      <c r="A272" s="38">
        <v>5176</v>
      </c>
      <c r="B272" s="39" t="s">
        <v>538</v>
      </c>
      <c r="C272" s="40" t="s">
        <v>539</v>
      </c>
      <c r="D272" s="5"/>
      <c r="E272" s="5">
        <v>0</v>
      </c>
      <c r="G272" s="67">
        <v>0</v>
      </c>
    </row>
    <row r="273" spans="1:7" x14ac:dyDescent="0.2">
      <c r="A273" s="38">
        <v>5177</v>
      </c>
      <c r="B273" s="49" t="s">
        <v>540</v>
      </c>
      <c r="C273" s="40" t="s">
        <v>541</v>
      </c>
      <c r="D273" s="5"/>
      <c r="E273" s="5">
        <v>0</v>
      </c>
      <c r="G273" s="67">
        <v>0</v>
      </c>
    </row>
    <row r="274" spans="1:7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7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7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>
        <v>0</v>
      </c>
      <c r="G276" s="72">
        <v>0</v>
      </c>
    </row>
    <row r="277" spans="1:7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>
        <v>0</v>
      </c>
      <c r="G277" s="72">
        <v>0</v>
      </c>
    </row>
    <row r="278" spans="1:7" s="72" customFormat="1" x14ac:dyDescent="0.2">
      <c r="A278" s="38">
        <v>5314</v>
      </c>
      <c r="B278" s="39" t="s">
        <v>550</v>
      </c>
      <c r="C278" s="40" t="s">
        <v>551</v>
      </c>
      <c r="D278" s="5"/>
      <c r="E278" s="5">
        <v>0</v>
      </c>
      <c r="G278" s="72">
        <v>0</v>
      </c>
    </row>
    <row r="279" spans="1:7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7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>
        <v>0</v>
      </c>
      <c r="G280" s="72">
        <v>0</v>
      </c>
    </row>
    <row r="281" spans="1:7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7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>
        <v>0</v>
      </c>
      <c r="G282" s="72">
        <v>0</v>
      </c>
    </row>
    <row r="283" spans="1:7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>
        <v>0</v>
      </c>
      <c r="G283" s="72">
        <v>0</v>
      </c>
    </row>
    <row r="284" spans="1:7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7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>
        <v>0</v>
      </c>
      <c r="G285" s="72">
        <v>0</v>
      </c>
    </row>
    <row r="286" spans="1:7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>
        <v>0</v>
      </c>
      <c r="G286" s="72">
        <v>0</v>
      </c>
    </row>
    <row r="287" spans="1:7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7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7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>
        <v>0</v>
      </c>
      <c r="G289" s="72">
        <v>0</v>
      </c>
    </row>
    <row r="290" spans="1:7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>
        <v>0</v>
      </c>
      <c r="G290" s="72">
        <v>0</v>
      </c>
    </row>
    <row r="291" spans="1:7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>
        <v>0</v>
      </c>
      <c r="G291" s="72">
        <v>0</v>
      </c>
    </row>
    <row r="292" spans="1:7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>
        <v>0</v>
      </c>
      <c r="G292" s="72">
        <v>0</v>
      </c>
    </row>
    <row r="293" spans="1:7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7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>
        <v>0</v>
      </c>
      <c r="G294" s="72">
        <v>0</v>
      </c>
    </row>
    <row r="295" spans="1:7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>
        <v>0</v>
      </c>
      <c r="G295" s="72">
        <v>0</v>
      </c>
    </row>
    <row r="296" spans="1:7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>
        <v>0</v>
      </c>
      <c r="G296" s="72">
        <v>0</v>
      </c>
    </row>
    <row r="297" spans="1:7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7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>
        <v>0</v>
      </c>
      <c r="G298" s="72">
        <v>0</v>
      </c>
    </row>
    <row r="299" spans="1:7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7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>
        <v>0</v>
      </c>
      <c r="G300" s="72">
        <v>0</v>
      </c>
    </row>
    <row r="301" spans="1:7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>
        <v>0</v>
      </c>
      <c r="G301" s="72">
        <v>0</v>
      </c>
    </row>
    <row r="302" spans="1:7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>
        <v>0</v>
      </c>
      <c r="G302" s="72">
        <v>0</v>
      </c>
    </row>
    <row r="303" spans="1:7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>
        <v>0</v>
      </c>
      <c r="G303" s="72">
        <v>0</v>
      </c>
    </row>
    <row r="304" spans="1:7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>
        <v>0</v>
      </c>
      <c r="G304" s="72">
        <v>0</v>
      </c>
    </row>
    <row r="305" spans="1:7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>
        <v>0</v>
      </c>
      <c r="G305" s="72">
        <v>0</v>
      </c>
    </row>
    <row r="306" spans="1:7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7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>
        <v>0</v>
      </c>
      <c r="G307" s="72">
        <v>0</v>
      </c>
    </row>
    <row r="308" spans="1:7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>
        <v>0</v>
      </c>
      <c r="G308" s="72">
        <v>0</v>
      </c>
    </row>
    <row r="309" spans="1:7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>
        <v>0</v>
      </c>
      <c r="G309" s="72">
        <v>0</v>
      </c>
    </row>
    <row r="310" spans="1:7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>
        <v>0</v>
      </c>
      <c r="G310" s="72">
        <v>0</v>
      </c>
    </row>
    <row r="311" spans="1:7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7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>
        <v>0</v>
      </c>
      <c r="G312" s="72">
        <v>0</v>
      </c>
    </row>
    <row r="313" spans="1:7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>
        <v>0</v>
      </c>
      <c r="G313" s="72">
        <v>0</v>
      </c>
    </row>
    <row r="314" spans="1:7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>
        <v>0</v>
      </c>
      <c r="G314" s="72">
        <v>0</v>
      </c>
    </row>
    <row r="315" spans="1:7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>
        <v>0</v>
      </c>
      <c r="G315" s="72">
        <v>0</v>
      </c>
    </row>
    <row r="316" spans="1:7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>
        <v>0</v>
      </c>
      <c r="G316" s="72">
        <v>0</v>
      </c>
    </row>
    <row r="317" spans="1:7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>
        <v>0</v>
      </c>
      <c r="G317" s="72">
        <v>0</v>
      </c>
    </row>
    <row r="318" spans="1:7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>
        <v>0</v>
      </c>
      <c r="G318" s="72">
        <v>0</v>
      </c>
    </row>
    <row r="319" spans="1:7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7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7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>
        <v>0</v>
      </c>
      <c r="G321" s="67">
        <v>0</v>
      </c>
    </row>
    <row r="322" spans="1:7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>
        <v>0</v>
      </c>
      <c r="G322" s="67">
        <v>0</v>
      </c>
    </row>
    <row r="323" spans="1:7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>
        <v>0</v>
      </c>
      <c r="G323" s="67">
        <v>0</v>
      </c>
    </row>
    <row r="324" spans="1:7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>
        <v>0</v>
      </c>
      <c r="G324" s="67">
        <v>0</v>
      </c>
    </row>
    <row r="325" spans="1:7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7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>
        <v>0</v>
      </c>
      <c r="G326" s="67">
        <v>0</v>
      </c>
    </row>
    <row r="327" spans="1:7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>
        <v>0</v>
      </c>
      <c r="G327" s="67">
        <v>0</v>
      </c>
    </row>
    <row r="328" spans="1:7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>
        <v>0</v>
      </c>
      <c r="G328" s="67">
        <v>0</v>
      </c>
    </row>
    <row r="329" spans="1:7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>
        <v>0</v>
      </c>
      <c r="G329" s="67">
        <v>0</v>
      </c>
    </row>
    <row r="330" spans="1:7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>
        <v>0</v>
      </c>
      <c r="G330" s="67">
        <v>0</v>
      </c>
    </row>
    <row r="331" spans="1:7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>
        <v>0</v>
      </c>
      <c r="G331" s="67">
        <v>0</v>
      </c>
    </row>
    <row r="332" spans="1:7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>
        <v>0</v>
      </c>
      <c r="G332" s="67">
        <v>0</v>
      </c>
    </row>
    <row r="333" spans="1:7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>
        <v>0</v>
      </c>
      <c r="G333" s="67">
        <v>0</v>
      </c>
    </row>
    <row r="334" spans="1:7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7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  <c r="F335" s="75">
        <v>0</v>
      </c>
      <c r="G335" s="75">
        <v>0</v>
      </c>
    </row>
    <row r="336" spans="1:7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  <c r="F336" s="75">
        <v>0</v>
      </c>
      <c r="G336" s="75">
        <v>0</v>
      </c>
    </row>
    <row r="337" spans="1:7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  <c r="F337" s="75">
        <v>0</v>
      </c>
      <c r="G337" s="75">
        <v>0</v>
      </c>
    </row>
    <row r="338" spans="1:7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7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  <c r="F339" s="75">
        <v>0</v>
      </c>
      <c r="G339" s="75">
        <v>0</v>
      </c>
    </row>
    <row r="340" spans="1:7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  <c r="F340" s="75">
        <v>0</v>
      </c>
      <c r="G340" s="75">
        <v>0</v>
      </c>
    </row>
    <row r="341" spans="1:7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  <c r="F341" s="75">
        <v>0</v>
      </c>
      <c r="G341" s="75">
        <v>0</v>
      </c>
    </row>
    <row r="342" spans="1:7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  <c r="F342" s="75">
        <v>0</v>
      </c>
      <c r="G342" s="75">
        <v>0</v>
      </c>
    </row>
    <row r="343" spans="1:7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  <c r="F343" s="75">
        <v>0</v>
      </c>
      <c r="G343" s="75">
        <v>0</v>
      </c>
    </row>
    <row r="344" spans="1:7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  <c r="F344" s="75">
        <v>0</v>
      </c>
      <c r="G344" s="75">
        <v>0</v>
      </c>
    </row>
    <row r="345" spans="1:7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  <c r="F345" s="75">
        <v>0</v>
      </c>
      <c r="G345" s="75">
        <v>0</v>
      </c>
    </row>
    <row r="346" spans="1:7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  <c r="F346" s="75">
        <v>0</v>
      </c>
      <c r="G346" s="75">
        <v>0</v>
      </c>
    </row>
    <row r="347" spans="1:7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7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  <c r="F348" s="75">
        <v>0</v>
      </c>
      <c r="G348" s="75">
        <v>0</v>
      </c>
    </row>
    <row r="349" spans="1:7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  <c r="F349" s="75">
        <v>0</v>
      </c>
      <c r="G349" s="75">
        <v>0</v>
      </c>
    </row>
    <row r="350" spans="1:7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  <c r="F350" s="75">
        <v>0</v>
      </c>
      <c r="G350" s="75">
        <v>0</v>
      </c>
    </row>
    <row r="351" spans="1:7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  <c r="F351" s="75">
        <v>0</v>
      </c>
      <c r="G351" s="75">
        <v>0</v>
      </c>
    </row>
    <row r="352" spans="1:7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7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  <c r="F353" s="77">
        <v>0</v>
      </c>
      <c r="G353" s="77">
        <v>0</v>
      </c>
    </row>
    <row r="354" spans="1:7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  <c r="F354" s="77">
        <v>0</v>
      </c>
      <c r="G354" s="77">
        <v>0</v>
      </c>
    </row>
    <row r="355" spans="1:7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  <c r="F355" s="77">
        <v>0</v>
      </c>
      <c r="G355" s="77">
        <v>0</v>
      </c>
    </row>
    <row r="356" spans="1:7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  <c r="F356" s="77">
        <v>0</v>
      </c>
      <c r="G356" s="77">
        <v>0</v>
      </c>
    </row>
    <row r="357" spans="1:7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7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  <c r="F358" s="77">
        <v>0</v>
      </c>
      <c r="G358" s="77">
        <v>0</v>
      </c>
    </row>
    <row r="359" spans="1:7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  <c r="F359" s="77">
        <v>0</v>
      </c>
      <c r="G359" s="77">
        <v>0</v>
      </c>
    </row>
    <row r="360" spans="1:7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  <c r="F360" s="77">
        <v>0</v>
      </c>
      <c r="G360" s="77">
        <v>0</v>
      </c>
    </row>
    <row r="361" spans="1:7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  <c r="F361" s="77">
        <v>0</v>
      </c>
      <c r="G361" s="77">
        <v>0</v>
      </c>
    </row>
    <row r="362" spans="1:7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  <c r="F362" s="77">
        <v>0</v>
      </c>
      <c r="G362" s="77">
        <v>0</v>
      </c>
    </row>
    <row r="363" spans="1:7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  <c r="F363" s="77">
        <v>0</v>
      </c>
      <c r="G363" s="77">
        <v>0</v>
      </c>
    </row>
    <row r="364" spans="1:7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  <c r="F364" s="77">
        <v>0</v>
      </c>
      <c r="G364" s="77">
        <v>0</v>
      </c>
    </row>
    <row r="365" spans="1:7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  <c r="F365" s="77">
        <v>0</v>
      </c>
      <c r="G365" s="77">
        <v>0</v>
      </c>
    </row>
    <row r="366" spans="1:7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  <c r="F366" s="72">
        <v>0</v>
      </c>
      <c r="G366" s="72">
        <v>0</v>
      </c>
    </row>
    <row r="367" spans="1:7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7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  <c r="F368" s="72">
        <v>0</v>
      </c>
      <c r="G368" s="72">
        <v>0</v>
      </c>
    </row>
    <row r="369" spans="1:7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  <c r="F369" s="72">
        <v>0</v>
      </c>
      <c r="G369" s="72">
        <v>0</v>
      </c>
    </row>
    <row r="370" spans="1:7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  <c r="F370" s="78">
        <v>0</v>
      </c>
      <c r="G370" s="78">
        <v>0</v>
      </c>
    </row>
    <row r="371" spans="1:7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7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7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  <c r="F373" s="77">
        <v>0</v>
      </c>
      <c r="G373" s="77">
        <v>0</v>
      </c>
    </row>
    <row r="374" spans="1:7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7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  <c r="F375" s="77">
        <v>0</v>
      </c>
      <c r="G375" s="77">
        <v>0</v>
      </c>
    </row>
    <row r="376" spans="1:7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  <c r="F376" s="77">
        <v>0</v>
      </c>
      <c r="G376" s="77">
        <v>0</v>
      </c>
    </row>
    <row r="377" spans="1:7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  <c r="F377" s="77">
        <v>0</v>
      </c>
      <c r="G377" s="77">
        <v>0</v>
      </c>
    </row>
    <row r="378" spans="1:7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  <c r="F378" s="77">
        <v>0</v>
      </c>
      <c r="G378" s="77">
        <v>0</v>
      </c>
    </row>
    <row r="379" spans="1:7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  <c r="F379" s="77">
        <v>0</v>
      </c>
      <c r="G379" s="77">
        <v>0</v>
      </c>
    </row>
    <row r="380" spans="1:7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  <c r="F380" s="77">
        <v>0</v>
      </c>
      <c r="G380" s="77">
        <v>0</v>
      </c>
    </row>
    <row r="381" spans="1:7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  <c r="F381" s="77">
        <v>0</v>
      </c>
      <c r="G381" s="77">
        <v>0</v>
      </c>
    </row>
    <row r="382" spans="1:7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  <c r="F382" s="77">
        <v>0</v>
      </c>
      <c r="G382" s="77">
        <v>0</v>
      </c>
    </row>
    <row r="383" spans="1:7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  <c r="F383" s="80">
        <v>0</v>
      </c>
      <c r="G383" s="80">
        <v>0</v>
      </c>
    </row>
    <row r="384" spans="1:7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  <c r="F384" s="80">
        <v>0</v>
      </c>
      <c r="G384" s="80">
        <v>0</v>
      </c>
    </row>
    <row r="385" spans="1:7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7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  <c r="F386" s="72">
        <v>0</v>
      </c>
      <c r="G386" s="72">
        <v>0</v>
      </c>
    </row>
    <row r="387" spans="1:7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  <c r="F387" s="72">
        <v>0</v>
      </c>
      <c r="G387" s="72">
        <v>0</v>
      </c>
    </row>
    <row r="388" spans="1:7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  <c r="F388" s="72">
        <v>0</v>
      </c>
      <c r="G388" s="72">
        <v>0</v>
      </c>
    </row>
    <row r="389" spans="1:7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  <c r="F389" s="72">
        <v>0</v>
      </c>
      <c r="G389" s="72">
        <v>0</v>
      </c>
    </row>
    <row r="390" spans="1:7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  <c r="F390" s="72">
        <v>0</v>
      </c>
      <c r="G390" s="72">
        <v>0</v>
      </c>
    </row>
    <row r="391" spans="1:7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  <c r="F391" s="72">
        <v>0</v>
      </c>
      <c r="G391" s="72">
        <v>0</v>
      </c>
    </row>
    <row r="392" spans="1:7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  <c r="F392" s="72">
        <v>0</v>
      </c>
      <c r="G392" s="72">
        <v>0</v>
      </c>
    </row>
    <row r="393" spans="1:7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  <c r="F393" s="72">
        <v>0</v>
      </c>
      <c r="G393" s="72">
        <v>0</v>
      </c>
    </row>
    <row r="394" spans="1:7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  <c r="F394" s="72">
        <v>0</v>
      </c>
      <c r="G394" s="72">
        <v>0</v>
      </c>
    </row>
    <row r="395" spans="1:7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7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  <c r="F396" s="72">
        <v>0</v>
      </c>
      <c r="G396" s="72">
        <v>0</v>
      </c>
    </row>
    <row r="397" spans="1:7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  <c r="F397" s="72">
        <v>0</v>
      </c>
      <c r="G397" s="72">
        <v>0</v>
      </c>
    </row>
    <row r="398" spans="1:7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  <c r="F398" s="72">
        <v>0</v>
      </c>
      <c r="G398" s="72">
        <v>0</v>
      </c>
    </row>
    <row r="399" spans="1:7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  <c r="F399" s="72">
        <v>0</v>
      </c>
      <c r="G399" s="72">
        <v>0</v>
      </c>
    </row>
    <row r="400" spans="1:7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  <c r="F400" s="72">
        <v>0</v>
      </c>
      <c r="G400" s="72">
        <v>0</v>
      </c>
    </row>
    <row r="401" spans="1:7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  <c r="F401" s="72">
        <v>0</v>
      </c>
      <c r="G401" s="72">
        <v>0</v>
      </c>
    </row>
    <row r="402" spans="1:7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  <c r="F402" s="72">
        <v>0</v>
      </c>
      <c r="G402" s="72">
        <v>0</v>
      </c>
    </row>
    <row r="403" spans="1:7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  <c r="F403" s="72">
        <v>0</v>
      </c>
      <c r="G403" s="72">
        <v>0</v>
      </c>
    </row>
    <row r="404" spans="1:7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  <c r="F404" s="72">
        <v>0</v>
      </c>
      <c r="G404" s="72">
        <v>0</v>
      </c>
    </row>
    <row r="405" spans="1:7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7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  <c r="F406" s="72">
        <v>0</v>
      </c>
      <c r="G406" s="72">
        <v>0</v>
      </c>
    </row>
    <row r="407" spans="1:7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  <c r="F407" s="72">
        <v>0</v>
      </c>
      <c r="G407" s="72">
        <v>0</v>
      </c>
    </row>
    <row r="408" spans="1:7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  <c r="F408" s="72">
        <v>0</v>
      </c>
      <c r="G408" s="72">
        <v>0</v>
      </c>
    </row>
    <row r="409" spans="1:7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  <c r="F409" s="72">
        <v>0</v>
      </c>
      <c r="G409" s="72">
        <v>0</v>
      </c>
    </row>
    <row r="410" spans="1:7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7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  <c r="F411" s="72">
        <v>0</v>
      </c>
      <c r="G411" s="72">
        <v>0</v>
      </c>
    </row>
    <row r="412" spans="1:7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  <c r="F412" s="72">
        <v>0</v>
      </c>
      <c r="G412" s="72">
        <v>0</v>
      </c>
    </row>
    <row r="413" spans="1:7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  <c r="F413" s="72">
        <v>0</v>
      </c>
      <c r="G413" s="72">
        <v>0</v>
      </c>
    </row>
    <row r="414" spans="1:7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  <c r="F414" s="72">
        <v>0</v>
      </c>
      <c r="G414" s="72">
        <v>0</v>
      </c>
    </row>
    <row r="415" spans="1:7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7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  <c r="F416" s="72">
        <v>0</v>
      </c>
      <c r="G416" s="72">
        <v>0</v>
      </c>
    </row>
    <row r="417" spans="1:7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  <c r="F417" s="72">
        <v>0</v>
      </c>
      <c r="G417" s="72">
        <v>0</v>
      </c>
    </row>
    <row r="418" spans="1:7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  <c r="F418" s="72">
        <v>0</v>
      </c>
      <c r="G418" s="72">
        <v>0</v>
      </c>
    </row>
    <row r="419" spans="1:7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  <c r="F419" s="72">
        <v>0</v>
      </c>
      <c r="G419" s="72">
        <v>0</v>
      </c>
    </row>
    <row r="420" spans="1:7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  <c r="F420" s="72">
        <v>0</v>
      </c>
      <c r="G420" s="72">
        <v>0</v>
      </c>
    </row>
    <row r="421" spans="1:7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  <c r="F421" s="72">
        <v>0</v>
      </c>
      <c r="G421" s="72">
        <v>0</v>
      </c>
    </row>
    <row r="422" spans="1:7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  <c r="F422" s="72">
        <v>0</v>
      </c>
      <c r="G422" s="72">
        <v>0</v>
      </c>
    </row>
    <row r="423" spans="1:7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  <c r="F423" s="72">
        <v>0</v>
      </c>
      <c r="G423" s="72">
        <v>0</v>
      </c>
    </row>
    <row r="424" spans="1:7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7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  <c r="F425" s="72">
        <v>0</v>
      </c>
      <c r="G425" s="72">
        <v>0</v>
      </c>
    </row>
    <row r="426" spans="1:7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  <c r="F426" s="72">
        <v>0</v>
      </c>
      <c r="G426" s="72">
        <v>0</v>
      </c>
    </row>
    <row r="427" spans="1:7" ht="15" customHeight="1" x14ac:dyDescent="0.2"/>
    <row r="428" spans="1:7" ht="15" customHeight="1" x14ac:dyDescent="0.2"/>
    <row r="429" spans="1:7" ht="15" customHeight="1" x14ac:dyDescent="0.2"/>
    <row r="430" spans="1:7" ht="15" customHeight="1" x14ac:dyDescent="0.2"/>
    <row r="431" spans="1:7" ht="15" customHeight="1" x14ac:dyDescent="0.2"/>
    <row r="432" spans="1:7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  <c r="G9" s="74">
        <v>0</v>
      </c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  <c r="G10" s="74">
        <v>0</v>
      </c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  <c r="G12" s="74">
        <v>0</v>
      </c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  <c r="G13" s="74">
        <v>0</v>
      </c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  <c r="G15" s="67">
        <v>0</v>
      </c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  <c r="G16" s="67">
        <v>0</v>
      </c>
    </row>
    <row r="17" spans="1:7" x14ac:dyDescent="0.2">
      <c r="A17" s="38">
        <v>6323</v>
      </c>
      <c r="B17" s="39" t="s">
        <v>34</v>
      </c>
      <c r="C17" s="37" t="s">
        <v>35</v>
      </c>
      <c r="D17" s="5"/>
      <c r="E17" s="5">
        <v>0</v>
      </c>
      <c r="F17" s="72"/>
      <c r="G17" s="67">
        <v>0</v>
      </c>
    </row>
    <row r="18" spans="1:7" x14ac:dyDescent="0.2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  <c r="G18" s="67">
        <v>0</v>
      </c>
    </row>
    <row r="19" spans="1:7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7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7" x14ac:dyDescent="0.2">
      <c r="A21" s="38" t="s">
        <v>42</v>
      </c>
      <c r="B21" s="39" t="s">
        <v>43</v>
      </c>
      <c r="C21" s="40" t="s">
        <v>42</v>
      </c>
      <c r="D21" s="5"/>
      <c r="E21" s="5">
        <v>0</v>
      </c>
      <c r="F21" s="72"/>
      <c r="G21" s="67">
        <v>0</v>
      </c>
    </row>
    <row r="22" spans="1:7" x14ac:dyDescent="0.2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  <c r="G22" s="67">
        <v>0</v>
      </c>
    </row>
    <row r="23" spans="1:7" ht="24" x14ac:dyDescent="0.2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  <c r="G23" s="67">
        <v>0</v>
      </c>
    </row>
    <row r="24" spans="1:7" ht="24" x14ac:dyDescent="0.2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  <c r="G24" s="67">
        <v>0</v>
      </c>
    </row>
    <row r="25" spans="1:7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7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  <c r="G26" s="75">
        <v>0</v>
      </c>
    </row>
    <row r="27" spans="1:7" s="75" customFormat="1" x14ac:dyDescent="0.2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  <c r="G27" s="75">
        <v>0</v>
      </c>
    </row>
    <row r="28" spans="1:7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>
        <v>0</v>
      </c>
      <c r="F28" s="72"/>
      <c r="G28" s="75">
        <v>0</v>
      </c>
    </row>
    <row r="29" spans="1:7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>
        <v>0</v>
      </c>
      <c r="F29" s="72"/>
      <c r="G29" s="75">
        <v>0</v>
      </c>
    </row>
    <row r="30" spans="1:7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7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0</v>
      </c>
      <c r="G31" s="72">
        <v>0</v>
      </c>
    </row>
    <row r="32" spans="1:7" s="72" customFormat="1" x14ac:dyDescent="0.2">
      <c r="A32" s="44">
        <v>6392</v>
      </c>
      <c r="B32" s="45" t="s">
        <v>64</v>
      </c>
      <c r="C32" s="43" t="s">
        <v>65</v>
      </c>
      <c r="D32" s="6"/>
      <c r="E32" s="6">
        <v>0</v>
      </c>
      <c r="G32" s="72">
        <v>0</v>
      </c>
    </row>
    <row r="33" spans="1:7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0</v>
      </c>
      <c r="G33" s="72">
        <v>0</v>
      </c>
    </row>
    <row r="34" spans="1:7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>
        <v>0</v>
      </c>
      <c r="G34" s="72">
        <v>0</v>
      </c>
    </row>
    <row r="35" spans="1:7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7" x14ac:dyDescent="0.2">
      <c r="A36" s="48">
        <v>6711</v>
      </c>
      <c r="B36" s="39" t="s">
        <v>72</v>
      </c>
      <c r="C36" s="47" t="s">
        <v>73</v>
      </c>
      <c r="D36" s="7"/>
      <c r="E36" s="7">
        <v>0</v>
      </c>
      <c r="F36" s="72"/>
      <c r="G36" s="67">
        <v>0</v>
      </c>
    </row>
    <row r="37" spans="1:7" ht="24" x14ac:dyDescent="0.2">
      <c r="A37" s="48">
        <v>6712</v>
      </c>
      <c r="B37" s="49" t="s">
        <v>74</v>
      </c>
      <c r="C37" s="47" t="s">
        <v>75</v>
      </c>
      <c r="D37" s="7"/>
      <c r="E37" s="7">
        <v>0</v>
      </c>
      <c r="F37" s="72"/>
      <c r="G37" s="67">
        <v>0</v>
      </c>
    </row>
    <row r="38" spans="1:7" ht="24" x14ac:dyDescent="0.2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  <c r="G38" s="67">
        <v>0</v>
      </c>
    </row>
    <row r="39" spans="1:7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v>0</v>
      </c>
      <c r="F39" s="72"/>
      <c r="G39" s="73">
        <v>0</v>
      </c>
    </row>
    <row r="40" spans="1:7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7" x14ac:dyDescent="0.2">
      <c r="A41" s="48">
        <v>8413</v>
      </c>
      <c r="B41" s="50" t="s">
        <v>82</v>
      </c>
      <c r="C41" s="47" t="s">
        <v>83</v>
      </c>
      <c r="D41" s="7"/>
      <c r="E41" s="7">
        <v>0</v>
      </c>
      <c r="F41" s="72"/>
      <c r="G41" s="67">
        <v>0</v>
      </c>
    </row>
    <row r="42" spans="1:7" x14ac:dyDescent="0.2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  <c r="G42" s="67">
        <v>0</v>
      </c>
    </row>
    <row r="43" spans="1:7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7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7" ht="12.75" customHeight="1" x14ac:dyDescent="0.2">
      <c r="A45" s="48">
        <v>31</v>
      </c>
      <c r="B45" s="50" t="s">
        <v>88</v>
      </c>
      <c r="C45" s="47" t="s">
        <v>89</v>
      </c>
      <c r="D45" s="4">
        <f>D46+D51+D52</f>
        <v>0</v>
      </c>
      <c r="E45" s="4">
        <f>E46+E51+E52</f>
        <v>0</v>
      </c>
    </row>
    <row r="46" spans="1:7" ht="12.75" customHeight="1" x14ac:dyDescent="0.2">
      <c r="A46" s="48">
        <v>311</v>
      </c>
      <c r="B46" s="50" t="s">
        <v>90</v>
      </c>
      <c r="C46" s="47" t="s">
        <v>91</v>
      </c>
      <c r="D46" s="4">
        <f>SUM(D47:D50)</f>
        <v>0</v>
      </c>
      <c r="E46" s="4">
        <f>SUM(E47:E50)</f>
        <v>0</v>
      </c>
    </row>
    <row r="47" spans="1:7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0</v>
      </c>
      <c r="G47" s="67">
        <v>0</v>
      </c>
    </row>
    <row r="48" spans="1:7" ht="12.75" customHeight="1" x14ac:dyDescent="0.2">
      <c r="A48" s="48">
        <v>3112</v>
      </c>
      <c r="B48" s="50" t="s">
        <v>94</v>
      </c>
      <c r="C48" s="47" t="s">
        <v>95</v>
      </c>
      <c r="D48" s="7"/>
      <c r="E48" s="7">
        <v>0</v>
      </c>
      <c r="G48" s="67">
        <v>0</v>
      </c>
    </row>
    <row r="49" spans="1:7" ht="12.75" customHeight="1" x14ac:dyDescent="0.2">
      <c r="A49" s="48">
        <v>3113</v>
      </c>
      <c r="B49" s="39" t="s">
        <v>96</v>
      </c>
      <c r="C49" s="47" t="s">
        <v>97</v>
      </c>
      <c r="D49" s="7"/>
      <c r="E49" s="7">
        <v>0</v>
      </c>
      <c r="G49" s="67">
        <v>0</v>
      </c>
    </row>
    <row r="50" spans="1:7" ht="12.75" customHeight="1" x14ac:dyDescent="0.2">
      <c r="A50" s="48">
        <v>3114</v>
      </c>
      <c r="B50" s="39" t="s">
        <v>98</v>
      </c>
      <c r="C50" s="47" t="s">
        <v>99</v>
      </c>
      <c r="D50" s="7"/>
      <c r="E50" s="7">
        <v>0</v>
      </c>
      <c r="G50" s="67">
        <v>0</v>
      </c>
    </row>
    <row r="51" spans="1:7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0</v>
      </c>
      <c r="G51" s="67">
        <v>0</v>
      </c>
    </row>
    <row r="52" spans="1:7" ht="12.75" customHeight="1" x14ac:dyDescent="0.2">
      <c r="A52" s="48">
        <v>313</v>
      </c>
      <c r="B52" s="39" t="s">
        <v>102</v>
      </c>
      <c r="C52" s="47" t="s">
        <v>103</v>
      </c>
      <c r="D52" s="4">
        <f>SUM(D53:D55)</f>
        <v>0</v>
      </c>
      <c r="E52" s="4">
        <f>SUM(E53:E55)</f>
        <v>0</v>
      </c>
    </row>
    <row r="53" spans="1:7" ht="12.75" customHeight="1" x14ac:dyDescent="0.2">
      <c r="A53" s="48">
        <v>3131</v>
      </c>
      <c r="B53" s="39" t="s">
        <v>104</v>
      </c>
      <c r="C53" s="47" t="s">
        <v>105</v>
      </c>
      <c r="D53" s="7"/>
      <c r="E53" s="7">
        <v>0</v>
      </c>
      <c r="G53" s="67">
        <v>0</v>
      </c>
    </row>
    <row r="54" spans="1:7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0</v>
      </c>
      <c r="G54" s="67">
        <v>0</v>
      </c>
    </row>
    <row r="55" spans="1:7" ht="12.75" customHeight="1" x14ac:dyDescent="0.2">
      <c r="A55" s="48">
        <v>3133</v>
      </c>
      <c r="B55" s="50" t="s">
        <v>108</v>
      </c>
      <c r="C55" s="47" t="s">
        <v>109</v>
      </c>
      <c r="D55" s="7"/>
      <c r="E55" s="7">
        <v>0</v>
      </c>
      <c r="G55" s="67">
        <v>0</v>
      </c>
    </row>
    <row r="56" spans="1:7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7" ht="12.75" customHeight="1" x14ac:dyDescent="0.2">
      <c r="A57" s="48">
        <v>321</v>
      </c>
      <c r="B57" s="50" t="s">
        <v>112</v>
      </c>
      <c r="C57" s="47" t="s">
        <v>113</v>
      </c>
      <c r="D57" s="4">
        <f>SUM(D58:D61)</f>
        <v>0</v>
      </c>
      <c r="E57" s="4">
        <f>SUM(E58:E61)</f>
        <v>0</v>
      </c>
    </row>
    <row r="58" spans="1:7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0</v>
      </c>
      <c r="G58" s="67">
        <v>0</v>
      </c>
    </row>
    <row r="59" spans="1:7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0</v>
      </c>
      <c r="G59" s="67">
        <v>0</v>
      </c>
    </row>
    <row r="60" spans="1:7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0</v>
      </c>
      <c r="G60" s="67">
        <v>0</v>
      </c>
    </row>
    <row r="61" spans="1:7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0</v>
      </c>
      <c r="G61" s="67">
        <v>0</v>
      </c>
    </row>
    <row r="62" spans="1:7" ht="12.75" customHeight="1" x14ac:dyDescent="0.2">
      <c r="A62" s="48">
        <v>322</v>
      </c>
      <c r="B62" s="50" t="s">
        <v>122</v>
      </c>
      <c r="C62" s="47" t="s">
        <v>123</v>
      </c>
      <c r="D62" s="4">
        <f>SUM(D63:D69)</f>
        <v>0</v>
      </c>
      <c r="E62" s="4">
        <v>0</v>
      </c>
      <c r="G62" s="67">
        <v>0</v>
      </c>
    </row>
    <row r="63" spans="1:7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0</v>
      </c>
      <c r="G63" s="67">
        <v>0</v>
      </c>
    </row>
    <row r="64" spans="1:7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0</v>
      </c>
      <c r="G64" s="67">
        <v>0</v>
      </c>
    </row>
    <row r="65" spans="1:7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0</v>
      </c>
      <c r="G65" s="67">
        <v>0</v>
      </c>
    </row>
    <row r="66" spans="1:7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0</v>
      </c>
      <c r="G66" s="67">
        <v>0</v>
      </c>
    </row>
    <row r="67" spans="1:7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0</v>
      </c>
      <c r="G67" s="67">
        <v>0</v>
      </c>
    </row>
    <row r="68" spans="1:7" ht="12.75" customHeight="1" x14ac:dyDescent="0.2">
      <c r="A68" s="48">
        <v>3226</v>
      </c>
      <c r="B68" s="39" t="s">
        <v>134</v>
      </c>
      <c r="C68" s="47" t="s">
        <v>135</v>
      </c>
      <c r="D68" s="7"/>
      <c r="E68" s="7">
        <v>0</v>
      </c>
      <c r="G68" s="67">
        <v>0</v>
      </c>
    </row>
    <row r="69" spans="1:7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7" ht="12.75" customHeight="1" x14ac:dyDescent="0.2">
      <c r="A70" s="48">
        <v>323</v>
      </c>
      <c r="B70" s="39" t="s">
        <v>138</v>
      </c>
      <c r="C70" s="47" t="s">
        <v>139</v>
      </c>
      <c r="D70" s="4">
        <f>SUM(D71:D79)</f>
        <v>0</v>
      </c>
      <c r="E70" s="4">
        <f>SUM(E71:E79)</f>
        <v>0</v>
      </c>
    </row>
    <row r="71" spans="1:7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0</v>
      </c>
      <c r="G71" s="67">
        <v>0</v>
      </c>
    </row>
    <row r="72" spans="1:7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v>0</v>
      </c>
      <c r="G72" s="67">
        <v>0</v>
      </c>
    </row>
    <row r="73" spans="1:7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0</v>
      </c>
      <c r="G73" s="67">
        <v>0</v>
      </c>
    </row>
    <row r="74" spans="1:7" ht="12.75" customHeight="1" x14ac:dyDescent="0.2">
      <c r="A74" s="48">
        <v>3234</v>
      </c>
      <c r="B74" s="39" t="s">
        <v>146</v>
      </c>
      <c r="C74" s="47" t="s">
        <v>147</v>
      </c>
      <c r="D74" s="7"/>
      <c r="E74" s="7">
        <v>0</v>
      </c>
      <c r="G74" s="67">
        <v>0</v>
      </c>
    </row>
    <row r="75" spans="1:7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0</v>
      </c>
      <c r="G75" s="67">
        <v>0</v>
      </c>
    </row>
    <row r="76" spans="1:7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0</v>
      </c>
      <c r="G76" s="67">
        <v>0</v>
      </c>
    </row>
    <row r="77" spans="1:7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0</v>
      </c>
      <c r="G77" s="67">
        <v>0</v>
      </c>
    </row>
    <row r="78" spans="1:7" ht="12.75" customHeight="1" x14ac:dyDescent="0.2">
      <c r="A78" s="48">
        <v>3238</v>
      </c>
      <c r="B78" s="50" t="s">
        <v>154</v>
      </c>
      <c r="C78" s="47" t="s">
        <v>155</v>
      </c>
      <c r="D78" s="7"/>
      <c r="E78" s="7">
        <v>0</v>
      </c>
      <c r="G78" s="67">
        <v>0</v>
      </c>
    </row>
    <row r="79" spans="1:7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0</v>
      </c>
      <c r="G79" s="67">
        <v>0</v>
      </c>
    </row>
    <row r="80" spans="1:7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0</v>
      </c>
      <c r="G80" s="67">
        <v>0</v>
      </c>
    </row>
    <row r="81" spans="1:7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7" x14ac:dyDescent="0.2">
      <c r="A82" s="38" t="s">
        <v>162</v>
      </c>
      <c r="B82" s="39" t="s">
        <v>163</v>
      </c>
      <c r="C82" s="40" t="s">
        <v>162</v>
      </c>
      <c r="D82" s="5"/>
      <c r="E82" s="5">
        <v>0</v>
      </c>
      <c r="G82" s="67">
        <v>0</v>
      </c>
    </row>
    <row r="83" spans="1:7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>
        <v>0</v>
      </c>
      <c r="G83" s="67">
        <v>0</v>
      </c>
    </row>
    <row r="84" spans="1:7" x14ac:dyDescent="0.2">
      <c r="A84" s="38" t="s">
        <v>166</v>
      </c>
      <c r="B84" s="39" t="s">
        <v>167</v>
      </c>
      <c r="C84" s="40" t="s">
        <v>166</v>
      </c>
      <c r="D84" s="5"/>
      <c r="E84" s="5">
        <v>0</v>
      </c>
      <c r="G84" s="67">
        <v>0</v>
      </c>
    </row>
    <row r="85" spans="1:7" x14ac:dyDescent="0.2">
      <c r="A85" s="38" t="s">
        <v>168</v>
      </c>
      <c r="B85" s="39" t="s">
        <v>169</v>
      </c>
      <c r="C85" s="40" t="s">
        <v>168</v>
      </c>
      <c r="D85" s="5"/>
      <c r="E85" s="5">
        <v>0</v>
      </c>
      <c r="G85" s="67">
        <v>0</v>
      </c>
    </row>
    <row r="86" spans="1:7" ht="12.75" customHeight="1" x14ac:dyDescent="0.2">
      <c r="A86" s="48">
        <v>329</v>
      </c>
      <c r="B86" s="50" t="s">
        <v>170</v>
      </c>
      <c r="C86" s="47" t="s">
        <v>171</v>
      </c>
      <c r="D86" s="4">
        <f>SUM(D87:D93)</f>
        <v>0</v>
      </c>
      <c r="E86" s="4">
        <f>SUM(E87:E93)</f>
        <v>0</v>
      </c>
    </row>
    <row r="87" spans="1:7" ht="12.75" customHeight="1" x14ac:dyDescent="0.2">
      <c r="A87" s="48">
        <v>3291</v>
      </c>
      <c r="B87" s="51" t="s">
        <v>172</v>
      </c>
      <c r="C87" s="47" t="s">
        <v>173</v>
      </c>
      <c r="D87" s="7"/>
      <c r="E87" s="7">
        <v>0</v>
      </c>
      <c r="G87" s="67">
        <v>0</v>
      </c>
    </row>
    <row r="88" spans="1:7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0</v>
      </c>
      <c r="G88" s="67">
        <v>0</v>
      </c>
    </row>
    <row r="89" spans="1:7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0</v>
      </c>
      <c r="G89" s="67">
        <v>0</v>
      </c>
    </row>
    <row r="90" spans="1:7" ht="12.75" customHeight="1" x14ac:dyDescent="0.2">
      <c r="A90" s="48">
        <v>3294</v>
      </c>
      <c r="B90" s="50" t="s">
        <v>178</v>
      </c>
      <c r="C90" s="47" t="s">
        <v>179</v>
      </c>
      <c r="D90" s="7"/>
      <c r="E90" s="7">
        <v>0</v>
      </c>
      <c r="G90" s="67">
        <v>0</v>
      </c>
    </row>
    <row r="91" spans="1:7" ht="12.75" customHeight="1" x14ac:dyDescent="0.2">
      <c r="A91" s="48">
        <v>3295</v>
      </c>
      <c r="B91" s="50" t="s">
        <v>180</v>
      </c>
      <c r="C91" s="47" t="s">
        <v>181</v>
      </c>
      <c r="D91" s="7"/>
      <c r="E91" s="7">
        <v>0</v>
      </c>
      <c r="G91" s="67">
        <v>0</v>
      </c>
    </row>
    <row r="92" spans="1:7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>
        <v>0</v>
      </c>
      <c r="G92" s="67">
        <v>0</v>
      </c>
    </row>
    <row r="93" spans="1:7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0</v>
      </c>
      <c r="G93" s="67">
        <v>0</v>
      </c>
    </row>
    <row r="94" spans="1:7" ht="12.75" customHeight="1" x14ac:dyDescent="0.2">
      <c r="A94" s="48">
        <v>34</v>
      </c>
      <c r="B94" s="51" t="s">
        <v>186</v>
      </c>
      <c r="C94" s="47" t="s">
        <v>187</v>
      </c>
      <c r="D94" s="4">
        <f>D95+D100+D108</f>
        <v>0</v>
      </c>
      <c r="E94" s="4">
        <f>E95+E100+E108</f>
        <v>0</v>
      </c>
    </row>
    <row r="95" spans="1:7" ht="12.75" customHeight="1" x14ac:dyDescent="0.2">
      <c r="A95" s="48">
        <v>341</v>
      </c>
      <c r="B95" s="50" t="s">
        <v>188</v>
      </c>
      <c r="C95" s="47" t="s">
        <v>189</v>
      </c>
      <c r="D95" s="4">
        <f>SUM(D96:D99)</f>
        <v>0</v>
      </c>
      <c r="E95" s="4">
        <f>SUM(E96:E99)</f>
        <v>0</v>
      </c>
    </row>
    <row r="96" spans="1:7" ht="12.75" customHeight="1" x14ac:dyDescent="0.2">
      <c r="A96" s="48">
        <v>3411</v>
      </c>
      <c r="B96" s="50" t="s">
        <v>190</v>
      </c>
      <c r="C96" s="47" t="s">
        <v>191</v>
      </c>
      <c r="D96" s="7"/>
      <c r="E96" s="7">
        <v>0</v>
      </c>
      <c r="G96" s="67">
        <v>0</v>
      </c>
    </row>
    <row r="97" spans="1:7" ht="12.75" customHeight="1" x14ac:dyDescent="0.2">
      <c r="A97" s="48">
        <v>3412</v>
      </c>
      <c r="B97" s="50" t="s">
        <v>192</v>
      </c>
      <c r="C97" s="47" t="s">
        <v>193</v>
      </c>
      <c r="D97" s="7"/>
      <c r="E97" s="7">
        <v>0</v>
      </c>
      <c r="G97" s="67">
        <v>0</v>
      </c>
    </row>
    <row r="98" spans="1:7" ht="12.75" customHeight="1" x14ac:dyDescent="0.2">
      <c r="A98" s="48">
        <v>3413</v>
      </c>
      <c r="B98" s="50" t="s">
        <v>194</v>
      </c>
      <c r="C98" s="47" t="s">
        <v>195</v>
      </c>
      <c r="D98" s="7"/>
      <c r="E98" s="7">
        <v>0</v>
      </c>
      <c r="G98" s="67">
        <v>0</v>
      </c>
    </row>
    <row r="99" spans="1:7" ht="12.75" customHeight="1" x14ac:dyDescent="0.2">
      <c r="A99" s="48">
        <v>3419</v>
      </c>
      <c r="B99" s="50" t="s">
        <v>196</v>
      </c>
      <c r="C99" s="47" t="s">
        <v>197</v>
      </c>
      <c r="D99" s="7"/>
      <c r="E99" s="7">
        <v>0</v>
      </c>
      <c r="G99" s="67">
        <v>0</v>
      </c>
    </row>
    <row r="100" spans="1:7" ht="12.75" customHeight="1" x14ac:dyDescent="0.2">
      <c r="A100" s="48">
        <v>342</v>
      </c>
      <c r="B100" s="50" t="s">
        <v>198</v>
      </c>
      <c r="C100" s="47" t="s">
        <v>199</v>
      </c>
      <c r="D100" s="4">
        <f>SUM(D101:D107)</f>
        <v>0</v>
      </c>
      <c r="E100" s="4">
        <f>SUM(E101:E107)</f>
        <v>0</v>
      </c>
    </row>
    <row r="101" spans="1:7" ht="24" x14ac:dyDescent="0.2">
      <c r="A101" s="48">
        <v>3421</v>
      </c>
      <c r="B101" s="50" t="s">
        <v>200</v>
      </c>
      <c r="C101" s="47" t="s">
        <v>201</v>
      </c>
      <c r="D101" s="7"/>
      <c r="E101" s="7">
        <v>0</v>
      </c>
      <c r="G101" s="67">
        <v>0</v>
      </c>
    </row>
    <row r="102" spans="1:7" ht="24" x14ac:dyDescent="0.2">
      <c r="A102" s="48">
        <v>3422</v>
      </c>
      <c r="B102" s="51" t="s">
        <v>202</v>
      </c>
      <c r="C102" s="47" t="s">
        <v>203</v>
      </c>
      <c r="D102" s="7"/>
      <c r="E102" s="7">
        <v>0</v>
      </c>
      <c r="G102" s="67">
        <v>0</v>
      </c>
    </row>
    <row r="103" spans="1:7" ht="24" x14ac:dyDescent="0.2">
      <c r="A103" s="48">
        <v>3423</v>
      </c>
      <c r="B103" s="51" t="s">
        <v>204</v>
      </c>
      <c r="C103" s="47" t="s">
        <v>205</v>
      </c>
      <c r="D103" s="7"/>
      <c r="E103" s="7">
        <v>0</v>
      </c>
      <c r="G103" s="67">
        <v>0</v>
      </c>
    </row>
    <row r="104" spans="1:7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>
        <v>0</v>
      </c>
      <c r="G104" s="67">
        <v>0</v>
      </c>
    </row>
    <row r="105" spans="1:7" x14ac:dyDescent="0.2">
      <c r="A105" s="48">
        <v>3426</v>
      </c>
      <c r="B105" s="50" t="s">
        <v>208</v>
      </c>
      <c r="C105" s="47" t="s">
        <v>209</v>
      </c>
      <c r="D105" s="7"/>
      <c r="E105" s="7">
        <v>0</v>
      </c>
      <c r="G105" s="67">
        <v>0</v>
      </c>
    </row>
    <row r="106" spans="1:7" ht="24" x14ac:dyDescent="0.2">
      <c r="A106" s="48">
        <v>3427</v>
      </c>
      <c r="B106" s="50" t="s">
        <v>210</v>
      </c>
      <c r="C106" s="47" t="s">
        <v>211</v>
      </c>
      <c r="D106" s="7"/>
      <c r="E106" s="7">
        <v>0</v>
      </c>
      <c r="G106" s="67">
        <v>0</v>
      </c>
    </row>
    <row r="107" spans="1:7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>
        <v>0</v>
      </c>
      <c r="G107" s="67">
        <v>0</v>
      </c>
    </row>
    <row r="108" spans="1:7" ht="12.75" customHeight="1" x14ac:dyDescent="0.2">
      <c r="A108" s="48">
        <v>343</v>
      </c>
      <c r="B108" s="39" t="s">
        <v>214</v>
      </c>
      <c r="C108" s="47" t="s">
        <v>215</v>
      </c>
      <c r="D108" s="4">
        <f>SUM(D109:D112)</f>
        <v>0</v>
      </c>
      <c r="E108" s="4">
        <f>SUM(E109:E112)</f>
        <v>0</v>
      </c>
    </row>
    <row r="109" spans="1:7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0</v>
      </c>
      <c r="G109" s="67">
        <v>0</v>
      </c>
    </row>
    <row r="110" spans="1:7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>
        <v>0</v>
      </c>
      <c r="G110" s="67">
        <v>0</v>
      </c>
    </row>
    <row r="111" spans="1:7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>
        <v>0</v>
      </c>
      <c r="G111" s="67">
        <v>0</v>
      </c>
    </row>
    <row r="112" spans="1:7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>
        <v>0</v>
      </c>
      <c r="G112" s="67">
        <v>0</v>
      </c>
    </row>
    <row r="113" spans="1:7" ht="12.75" customHeight="1" x14ac:dyDescent="0.2">
      <c r="A113" s="48">
        <v>35</v>
      </c>
      <c r="B113" s="39" t="s">
        <v>224</v>
      </c>
      <c r="C113" s="47" t="s">
        <v>225</v>
      </c>
      <c r="D113" s="4">
        <f>D114+D117+D121</f>
        <v>0</v>
      </c>
      <c r="E113" s="4">
        <f>E114+E117+E121</f>
        <v>0</v>
      </c>
    </row>
    <row r="114" spans="1:7" ht="24" x14ac:dyDescent="0.2">
      <c r="A114" s="48">
        <v>351</v>
      </c>
      <c r="B114" s="39" t="s">
        <v>226</v>
      </c>
      <c r="C114" s="47" t="s">
        <v>227</v>
      </c>
      <c r="D114" s="4">
        <f>SUM(D115:D116)</f>
        <v>0</v>
      </c>
      <c r="E114" s="4">
        <f>SUM(E115:E116)</f>
        <v>0</v>
      </c>
    </row>
    <row r="115" spans="1:7" ht="24" x14ac:dyDescent="0.2">
      <c r="A115" s="48">
        <v>3511</v>
      </c>
      <c r="B115" s="39" t="s">
        <v>228</v>
      </c>
      <c r="C115" s="47" t="s">
        <v>229</v>
      </c>
      <c r="D115" s="7"/>
      <c r="E115" s="7">
        <v>0</v>
      </c>
      <c r="G115" s="67">
        <v>0</v>
      </c>
    </row>
    <row r="116" spans="1:7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>
        <v>0</v>
      </c>
      <c r="G116" s="67">
        <v>0</v>
      </c>
    </row>
    <row r="117" spans="1:7" ht="36" x14ac:dyDescent="0.2">
      <c r="A117" s="48">
        <v>352</v>
      </c>
      <c r="B117" s="39" t="s">
        <v>232</v>
      </c>
      <c r="C117" s="47" t="s">
        <v>233</v>
      </c>
      <c r="D117" s="4">
        <f>SUM(D118:D120)</f>
        <v>0</v>
      </c>
      <c r="E117" s="4">
        <f>SUM(E118:E120)</f>
        <v>0</v>
      </c>
    </row>
    <row r="118" spans="1:7" ht="24" x14ac:dyDescent="0.2">
      <c r="A118" s="48">
        <v>3521</v>
      </c>
      <c r="B118" s="39" t="s">
        <v>234</v>
      </c>
      <c r="C118" s="47" t="s">
        <v>235</v>
      </c>
      <c r="D118" s="7"/>
      <c r="E118" s="7">
        <v>0</v>
      </c>
      <c r="G118" s="67">
        <v>0</v>
      </c>
    </row>
    <row r="119" spans="1:7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>
        <v>0</v>
      </c>
      <c r="G119" s="67">
        <v>0</v>
      </c>
    </row>
    <row r="120" spans="1:7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>
        <v>0</v>
      </c>
      <c r="G120" s="67">
        <v>0</v>
      </c>
    </row>
    <row r="121" spans="1:7" ht="24" x14ac:dyDescent="0.2">
      <c r="A121" s="48" t="s">
        <v>240</v>
      </c>
      <c r="B121" s="50" t="s">
        <v>241</v>
      </c>
      <c r="C121" s="47" t="s">
        <v>240</v>
      </c>
      <c r="D121" s="7"/>
      <c r="E121" s="7">
        <v>0</v>
      </c>
      <c r="G121" s="67">
        <v>0</v>
      </c>
    </row>
    <row r="122" spans="1:7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7" ht="12.75" customHeight="1" x14ac:dyDescent="0.2">
      <c r="A123" s="48">
        <v>361</v>
      </c>
      <c r="B123" s="50" t="s">
        <v>244</v>
      </c>
      <c r="C123" s="47" t="s">
        <v>245</v>
      </c>
      <c r="D123" s="4">
        <f>SUM(D124:D125)</f>
        <v>0</v>
      </c>
      <c r="E123" s="4">
        <f>SUM(E124:E125)</f>
        <v>0</v>
      </c>
    </row>
    <row r="124" spans="1:7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>
        <v>0</v>
      </c>
      <c r="G124" s="67">
        <v>0</v>
      </c>
    </row>
    <row r="125" spans="1:7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>
        <v>0</v>
      </c>
      <c r="G125" s="67">
        <v>0</v>
      </c>
    </row>
    <row r="126" spans="1:7" ht="24" x14ac:dyDescent="0.2">
      <c r="A126" s="48">
        <v>362</v>
      </c>
      <c r="B126" s="50" t="s">
        <v>250</v>
      </c>
      <c r="C126" s="47" t="s">
        <v>251</v>
      </c>
      <c r="D126" s="4">
        <f>SUM(D127:D128)</f>
        <v>0</v>
      </c>
      <c r="E126" s="4">
        <f>SUM(E127:E128)</f>
        <v>0</v>
      </c>
    </row>
    <row r="127" spans="1:7" ht="24" x14ac:dyDescent="0.2">
      <c r="A127" s="48">
        <v>3621</v>
      </c>
      <c r="B127" s="39" t="s">
        <v>252</v>
      </c>
      <c r="C127" s="47" t="s">
        <v>253</v>
      </c>
      <c r="D127" s="7"/>
      <c r="E127" s="7">
        <v>0</v>
      </c>
      <c r="G127" s="67">
        <v>0</v>
      </c>
    </row>
    <row r="128" spans="1:7" ht="24" x14ac:dyDescent="0.2">
      <c r="A128" s="48">
        <v>3622</v>
      </c>
      <c r="B128" s="39" t="s">
        <v>254</v>
      </c>
      <c r="C128" s="47" t="s">
        <v>255</v>
      </c>
      <c r="D128" s="7"/>
      <c r="E128" s="7">
        <v>0</v>
      </c>
      <c r="G128" s="67">
        <v>0</v>
      </c>
    </row>
    <row r="129" spans="1:7" ht="24" x14ac:dyDescent="0.2">
      <c r="A129" s="48">
        <v>363</v>
      </c>
      <c r="B129" s="39" t="s">
        <v>256</v>
      </c>
      <c r="C129" s="47" t="s">
        <v>257</v>
      </c>
      <c r="D129" s="4">
        <f>SUM(D130:D133)</f>
        <v>0</v>
      </c>
      <c r="E129" s="4">
        <f>SUM(E130:E133)</f>
        <v>0</v>
      </c>
    </row>
    <row r="130" spans="1:7" x14ac:dyDescent="0.2">
      <c r="A130" s="48">
        <v>3631</v>
      </c>
      <c r="B130" s="39" t="s">
        <v>258</v>
      </c>
      <c r="C130" s="47" t="s">
        <v>259</v>
      </c>
      <c r="D130" s="7"/>
      <c r="E130" s="7">
        <v>0</v>
      </c>
      <c r="G130" s="67">
        <v>0</v>
      </c>
    </row>
    <row r="131" spans="1:7" x14ac:dyDescent="0.2">
      <c r="A131" s="48">
        <v>3632</v>
      </c>
      <c r="B131" s="39" t="s">
        <v>260</v>
      </c>
      <c r="C131" s="47" t="s">
        <v>261</v>
      </c>
      <c r="D131" s="7"/>
      <c r="E131" s="7">
        <v>0</v>
      </c>
      <c r="G131" s="67">
        <v>0</v>
      </c>
    </row>
    <row r="132" spans="1:7" ht="24" x14ac:dyDescent="0.2">
      <c r="A132" s="48" t="s">
        <v>262</v>
      </c>
      <c r="B132" s="39" t="s">
        <v>263</v>
      </c>
      <c r="C132" s="47" t="s">
        <v>262</v>
      </c>
      <c r="D132" s="7"/>
      <c r="E132" s="7">
        <v>0</v>
      </c>
      <c r="G132" s="67">
        <v>0</v>
      </c>
    </row>
    <row r="133" spans="1:7" ht="24" x14ac:dyDescent="0.2">
      <c r="A133" s="48" t="s">
        <v>264</v>
      </c>
      <c r="B133" s="39" t="s">
        <v>265</v>
      </c>
      <c r="C133" s="47" t="s">
        <v>264</v>
      </c>
      <c r="D133" s="7"/>
      <c r="E133" s="7">
        <v>0</v>
      </c>
      <c r="G133" s="67">
        <v>0</v>
      </c>
    </row>
    <row r="134" spans="1:7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7" x14ac:dyDescent="0.2">
      <c r="A135" s="38" t="s">
        <v>268</v>
      </c>
      <c r="B135" s="39" t="s">
        <v>269</v>
      </c>
      <c r="C135" s="40" t="s">
        <v>268</v>
      </c>
      <c r="D135" s="5"/>
      <c r="E135" s="5">
        <v>0</v>
      </c>
      <c r="G135" s="67">
        <v>0</v>
      </c>
    </row>
    <row r="136" spans="1:7" x14ac:dyDescent="0.2">
      <c r="A136" s="38" t="s">
        <v>270</v>
      </c>
      <c r="B136" s="39" t="s">
        <v>271</v>
      </c>
      <c r="C136" s="40" t="s">
        <v>270</v>
      </c>
      <c r="D136" s="5"/>
      <c r="E136" s="5">
        <v>0</v>
      </c>
      <c r="G136" s="67">
        <v>0</v>
      </c>
    </row>
    <row r="137" spans="1:7" x14ac:dyDescent="0.2">
      <c r="A137" s="38" t="s">
        <v>272</v>
      </c>
      <c r="B137" s="39" t="s">
        <v>273</v>
      </c>
      <c r="C137" s="40" t="s">
        <v>272</v>
      </c>
      <c r="D137" s="5"/>
      <c r="E137" s="5">
        <v>0</v>
      </c>
      <c r="G137" s="67">
        <v>0</v>
      </c>
    </row>
    <row r="138" spans="1:7" x14ac:dyDescent="0.2">
      <c r="A138" s="48" t="s">
        <v>274</v>
      </c>
      <c r="B138" s="39" t="s">
        <v>275</v>
      </c>
      <c r="C138" s="47" t="s">
        <v>274</v>
      </c>
      <c r="D138" s="4">
        <f>SUM(D139:D141)</f>
        <v>0</v>
      </c>
      <c r="E138" s="4">
        <f>SUM(E139:E141)</f>
        <v>0</v>
      </c>
    </row>
    <row r="139" spans="1:7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>
        <v>0</v>
      </c>
      <c r="G139" s="67">
        <v>0</v>
      </c>
    </row>
    <row r="140" spans="1:7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>
        <v>0</v>
      </c>
      <c r="G140" s="67">
        <v>0</v>
      </c>
    </row>
    <row r="141" spans="1:7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>
        <v>0</v>
      </c>
      <c r="G141" s="67">
        <v>0</v>
      </c>
    </row>
    <row r="142" spans="1:7" ht="24" x14ac:dyDescent="0.2">
      <c r="A142" s="48" t="s">
        <v>282</v>
      </c>
      <c r="B142" s="50" t="s">
        <v>283</v>
      </c>
      <c r="C142" s="47" t="s">
        <v>282</v>
      </c>
      <c r="D142" s="4">
        <f>SUM(D143:D145)</f>
        <v>0</v>
      </c>
      <c r="E142" s="4">
        <f>SUM(E143:E145)</f>
        <v>0</v>
      </c>
    </row>
    <row r="143" spans="1:7" ht="24" x14ac:dyDescent="0.2">
      <c r="A143" s="48">
        <v>3672</v>
      </c>
      <c r="B143" s="50" t="s">
        <v>284</v>
      </c>
      <c r="C143" s="47" t="s">
        <v>285</v>
      </c>
      <c r="D143" s="7"/>
      <c r="E143" s="7">
        <v>0</v>
      </c>
      <c r="G143" s="67">
        <v>0</v>
      </c>
    </row>
    <row r="144" spans="1:7" ht="24" x14ac:dyDescent="0.2">
      <c r="A144" s="48">
        <v>3673</v>
      </c>
      <c r="B144" s="50" t="s">
        <v>286</v>
      </c>
      <c r="C144" s="47" t="s">
        <v>287</v>
      </c>
      <c r="D144" s="7"/>
      <c r="E144" s="7">
        <v>0</v>
      </c>
      <c r="G144" s="67">
        <v>0</v>
      </c>
    </row>
    <row r="145" spans="1:7" ht="24" x14ac:dyDescent="0.2">
      <c r="A145" s="48">
        <v>3674</v>
      </c>
      <c r="B145" s="50" t="s">
        <v>288</v>
      </c>
      <c r="C145" s="47" t="s">
        <v>289</v>
      </c>
      <c r="D145" s="7"/>
      <c r="E145" s="7">
        <v>0</v>
      </c>
      <c r="G145" s="67">
        <v>0</v>
      </c>
    </row>
    <row r="146" spans="1:7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7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>
        <v>0</v>
      </c>
      <c r="G147" s="67">
        <v>0</v>
      </c>
    </row>
    <row r="148" spans="1:7" x14ac:dyDescent="0.2">
      <c r="A148" s="48" t="s">
        <v>294</v>
      </c>
      <c r="B148" s="50" t="s">
        <v>295</v>
      </c>
      <c r="C148" s="47" t="s">
        <v>294</v>
      </c>
      <c r="D148" s="7"/>
      <c r="E148" s="7">
        <v>0</v>
      </c>
      <c r="G148" s="67">
        <v>0</v>
      </c>
    </row>
    <row r="149" spans="1:7" ht="24" x14ac:dyDescent="0.2">
      <c r="A149" s="48" t="s">
        <v>296</v>
      </c>
      <c r="B149" s="50" t="s">
        <v>297</v>
      </c>
      <c r="C149" s="47" t="s">
        <v>296</v>
      </c>
      <c r="D149" s="4">
        <f>SUM(D150:D153)</f>
        <v>0</v>
      </c>
      <c r="E149" s="4">
        <f>SUM(E150:E153)</f>
        <v>0</v>
      </c>
    </row>
    <row r="150" spans="1:7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>
        <v>0</v>
      </c>
      <c r="G150" s="67">
        <v>0</v>
      </c>
    </row>
    <row r="151" spans="1:7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>
        <v>0</v>
      </c>
      <c r="G151" s="67">
        <v>0</v>
      </c>
    </row>
    <row r="152" spans="1:7" ht="24" x14ac:dyDescent="0.2">
      <c r="A152" s="48" t="s">
        <v>300</v>
      </c>
      <c r="B152" s="50" t="s">
        <v>66</v>
      </c>
      <c r="C152" s="47" t="s">
        <v>300</v>
      </c>
      <c r="D152" s="7"/>
      <c r="E152" s="7">
        <v>0</v>
      </c>
      <c r="G152" s="67">
        <v>0</v>
      </c>
    </row>
    <row r="153" spans="1:7" ht="24" x14ac:dyDescent="0.2">
      <c r="A153" s="48" t="s">
        <v>301</v>
      </c>
      <c r="B153" s="50" t="s">
        <v>68</v>
      </c>
      <c r="C153" s="47" t="s">
        <v>301</v>
      </c>
      <c r="D153" s="7"/>
      <c r="E153" s="7">
        <v>0</v>
      </c>
      <c r="G153" s="67">
        <v>0</v>
      </c>
    </row>
    <row r="154" spans="1:7" ht="24" x14ac:dyDescent="0.2">
      <c r="A154" s="48">
        <v>37</v>
      </c>
      <c r="B154" s="50" t="s">
        <v>302</v>
      </c>
      <c r="C154" s="47" t="s">
        <v>303</v>
      </c>
      <c r="D154" s="4">
        <f>D155+D161</f>
        <v>0</v>
      </c>
      <c r="E154" s="4">
        <f>E155+E161</f>
        <v>0</v>
      </c>
    </row>
    <row r="155" spans="1:7" ht="24" x14ac:dyDescent="0.2">
      <c r="A155" s="48">
        <v>371</v>
      </c>
      <c r="B155" s="50" t="s">
        <v>304</v>
      </c>
      <c r="C155" s="47" t="s">
        <v>305</v>
      </c>
      <c r="D155" s="4">
        <f>SUM(D156:D160)</f>
        <v>0</v>
      </c>
      <c r="E155" s="4">
        <f>SUM(E156:E160)</f>
        <v>0</v>
      </c>
    </row>
    <row r="156" spans="1:7" ht="24" x14ac:dyDescent="0.2">
      <c r="A156" s="48">
        <v>3711</v>
      </c>
      <c r="B156" s="50" t="s">
        <v>306</v>
      </c>
      <c r="C156" s="47" t="s">
        <v>307</v>
      </c>
      <c r="D156" s="7"/>
      <c r="E156" s="7">
        <v>0</v>
      </c>
      <c r="G156" s="67">
        <v>0</v>
      </c>
    </row>
    <row r="157" spans="1:7" ht="24" x14ac:dyDescent="0.2">
      <c r="A157" s="48">
        <v>3712</v>
      </c>
      <c r="B157" s="50" t="s">
        <v>308</v>
      </c>
      <c r="C157" s="47" t="s">
        <v>309</v>
      </c>
      <c r="D157" s="7"/>
      <c r="E157" s="7">
        <v>0</v>
      </c>
      <c r="G157" s="67">
        <v>0</v>
      </c>
    </row>
    <row r="158" spans="1:7" ht="24" x14ac:dyDescent="0.2">
      <c r="A158" s="48" t="s">
        <v>310</v>
      </c>
      <c r="B158" s="50" t="s">
        <v>311</v>
      </c>
      <c r="C158" s="47" t="s">
        <v>310</v>
      </c>
      <c r="D158" s="7"/>
      <c r="E158" s="7">
        <v>0</v>
      </c>
      <c r="G158" s="67">
        <v>0</v>
      </c>
    </row>
    <row r="159" spans="1:7" ht="24" x14ac:dyDescent="0.2">
      <c r="A159" s="48" t="s">
        <v>312</v>
      </c>
      <c r="B159" s="50" t="s">
        <v>313</v>
      </c>
      <c r="C159" s="47" t="s">
        <v>312</v>
      </c>
      <c r="D159" s="7"/>
      <c r="E159" s="7">
        <v>0</v>
      </c>
      <c r="G159" s="67">
        <v>0</v>
      </c>
    </row>
    <row r="160" spans="1:7" x14ac:dyDescent="0.2">
      <c r="A160" s="48" t="s">
        <v>314</v>
      </c>
      <c r="B160" s="39" t="s">
        <v>315</v>
      </c>
      <c r="C160" s="47" t="s">
        <v>314</v>
      </c>
      <c r="D160" s="7"/>
      <c r="E160" s="7">
        <v>0</v>
      </c>
      <c r="G160" s="67">
        <v>0</v>
      </c>
    </row>
    <row r="161" spans="1:7" ht="24" x14ac:dyDescent="0.2">
      <c r="A161" s="48">
        <v>372</v>
      </c>
      <c r="B161" s="49" t="s">
        <v>316</v>
      </c>
      <c r="C161" s="47" t="s">
        <v>317</v>
      </c>
      <c r="D161" s="4">
        <f>SUM(D162:D164)</f>
        <v>0</v>
      </c>
      <c r="E161" s="4">
        <f>SUM(E162:E164)</f>
        <v>0</v>
      </c>
    </row>
    <row r="162" spans="1:7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>
        <v>0</v>
      </c>
      <c r="G162" s="67">
        <v>0</v>
      </c>
    </row>
    <row r="163" spans="1:7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>
        <v>0</v>
      </c>
      <c r="G163" s="67">
        <v>0</v>
      </c>
    </row>
    <row r="164" spans="1:7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>
        <v>0</v>
      </c>
      <c r="G164" s="67">
        <v>0</v>
      </c>
    </row>
    <row r="165" spans="1:7" ht="24" x14ac:dyDescent="0.2">
      <c r="A165" s="48">
        <v>38</v>
      </c>
      <c r="B165" s="39" t="s">
        <v>324</v>
      </c>
      <c r="C165" s="47" t="s">
        <v>325</v>
      </c>
      <c r="D165" s="4">
        <f>D166+D170+D175+D181</f>
        <v>0</v>
      </c>
      <c r="E165" s="4">
        <f>E166+E170+E175+E181</f>
        <v>0</v>
      </c>
    </row>
    <row r="166" spans="1:7" ht="12.75" customHeight="1" x14ac:dyDescent="0.2">
      <c r="A166" s="48">
        <v>381</v>
      </c>
      <c r="B166" s="50" t="s">
        <v>326</v>
      </c>
      <c r="C166" s="47" t="s">
        <v>327</v>
      </c>
      <c r="D166" s="4">
        <f>SUM(D167:D169)</f>
        <v>0</v>
      </c>
      <c r="E166" s="4">
        <f>SUM(E167:E169)</f>
        <v>0</v>
      </c>
    </row>
    <row r="167" spans="1:7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>
        <v>0</v>
      </c>
      <c r="G167" s="67">
        <v>0</v>
      </c>
    </row>
    <row r="168" spans="1:7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>
        <v>0</v>
      </c>
      <c r="G168" s="67">
        <v>0</v>
      </c>
    </row>
    <row r="169" spans="1:7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>
        <v>0</v>
      </c>
      <c r="G169" s="67">
        <v>0</v>
      </c>
    </row>
    <row r="170" spans="1:7" ht="12.75" customHeight="1" x14ac:dyDescent="0.2">
      <c r="A170" s="48">
        <v>382</v>
      </c>
      <c r="B170" s="39" t="s">
        <v>334</v>
      </c>
      <c r="C170" s="47" t="s">
        <v>335</v>
      </c>
      <c r="D170" s="4">
        <f>SUM(D171:D174)</f>
        <v>0</v>
      </c>
      <c r="E170" s="4">
        <f>SUM(E171:E174)</f>
        <v>0</v>
      </c>
    </row>
    <row r="171" spans="1:7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>
        <v>0</v>
      </c>
      <c r="G171" s="67">
        <v>0</v>
      </c>
    </row>
    <row r="172" spans="1:7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>
        <v>0</v>
      </c>
      <c r="G172" s="67">
        <v>0</v>
      </c>
    </row>
    <row r="173" spans="1:7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>
        <v>0</v>
      </c>
      <c r="G173" s="67">
        <v>0</v>
      </c>
    </row>
    <row r="174" spans="1:7" ht="24" x14ac:dyDescent="0.2">
      <c r="A174" s="48" t="s">
        <v>342</v>
      </c>
      <c r="B174" s="50" t="s">
        <v>343</v>
      </c>
      <c r="C174" s="47" t="s">
        <v>342</v>
      </c>
      <c r="D174" s="7"/>
      <c r="E174" s="7">
        <v>0</v>
      </c>
      <c r="G174" s="67">
        <v>0</v>
      </c>
    </row>
    <row r="175" spans="1:7" ht="12.75" customHeight="1" x14ac:dyDescent="0.2">
      <c r="A175" s="48">
        <v>383</v>
      </c>
      <c r="B175" s="50" t="s">
        <v>344</v>
      </c>
      <c r="C175" s="47" t="s">
        <v>345</v>
      </c>
      <c r="D175" s="4">
        <f>SUM(D176:D180)</f>
        <v>0</v>
      </c>
      <c r="E175" s="4">
        <f>SUM(E176:E180)</f>
        <v>0</v>
      </c>
    </row>
    <row r="176" spans="1:7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>
        <v>0</v>
      </c>
      <c r="G176" s="67">
        <v>0</v>
      </c>
    </row>
    <row r="177" spans="1:7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>
        <v>0</v>
      </c>
      <c r="G177" s="67">
        <v>0</v>
      </c>
    </row>
    <row r="178" spans="1:7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>
        <v>0</v>
      </c>
      <c r="G178" s="67">
        <v>0</v>
      </c>
    </row>
    <row r="179" spans="1:7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>
        <v>0</v>
      </c>
      <c r="G179" s="67">
        <v>0</v>
      </c>
    </row>
    <row r="180" spans="1:7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>
        <v>0</v>
      </c>
      <c r="G180" s="67">
        <v>0</v>
      </c>
    </row>
    <row r="181" spans="1:7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7" ht="24" x14ac:dyDescent="0.2">
      <c r="A182" s="48">
        <v>3861</v>
      </c>
      <c r="B182" s="50" t="s">
        <v>358</v>
      </c>
      <c r="C182" s="47" t="s">
        <v>359</v>
      </c>
      <c r="D182" s="7"/>
      <c r="E182" s="7">
        <v>0</v>
      </c>
      <c r="G182" s="67">
        <v>0</v>
      </c>
    </row>
    <row r="183" spans="1:7" ht="24" x14ac:dyDescent="0.2">
      <c r="A183" s="48">
        <v>3862</v>
      </c>
      <c r="B183" s="39" t="s">
        <v>360</v>
      </c>
      <c r="C183" s="47" t="s">
        <v>361</v>
      </c>
      <c r="D183" s="7"/>
      <c r="E183" s="7">
        <v>0</v>
      </c>
      <c r="G183" s="67">
        <v>0</v>
      </c>
    </row>
    <row r="184" spans="1:7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>
        <v>0</v>
      </c>
      <c r="G184" s="67">
        <v>0</v>
      </c>
    </row>
    <row r="185" spans="1:7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>
        <v>0</v>
      </c>
      <c r="G185" s="67">
        <v>0</v>
      </c>
    </row>
    <row r="186" spans="1:7" ht="24" x14ac:dyDescent="0.2">
      <c r="A186" s="48" t="s">
        <v>366</v>
      </c>
      <c r="B186" s="39" t="s">
        <v>367</v>
      </c>
      <c r="C186" s="47" t="s">
        <v>366</v>
      </c>
      <c r="D186" s="7"/>
      <c r="E186" s="7">
        <v>0</v>
      </c>
      <c r="G186" s="67">
        <v>0</v>
      </c>
    </row>
    <row r="187" spans="1:7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7" x14ac:dyDescent="0.2">
      <c r="A188" s="32">
        <v>41</v>
      </c>
      <c r="B188" s="33" t="s">
        <v>370</v>
      </c>
      <c r="C188" s="47" t="s">
        <v>371</v>
      </c>
      <c r="D188" s="4">
        <f>D189+D193</f>
        <v>0</v>
      </c>
      <c r="E188" s="4">
        <f>E189+E193</f>
        <v>0</v>
      </c>
    </row>
    <row r="189" spans="1:7" ht="12.75" customHeight="1" x14ac:dyDescent="0.2">
      <c r="A189" s="48">
        <v>411</v>
      </c>
      <c r="B189" s="50" t="s">
        <v>372</v>
      </c>
      <c r="C189" s="47" t="s">
        <v>373</v>
      </c>
      <c r="D189" s="4">
        <f>SUM(D190:D192)</f>
        <v>0</v>
      </c>
      <c r="E189" s="4">
        <f>SUM(E190:E192)</f>
        <v>0</v>
      </c>
    </row>
    <row r="190" spans="1:7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>
        <v>0</v>
      </c>
      <c r="G190" s="67">
        <v>0</v>
      </c>
    </row>
    <row r="191" spans="1:7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>
        <v>0</v>
      </c>
      <c r="G191" s="67">
        <v>0</v>
      </c>
    </row>
    <row r="192" spans="1:7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>
        <v>0</v>
      </c>
      <c r="G192" s="67">
        <v>0</v>
      </c>
    </row>
    <row r="193" spans="1:7" ht="12.75" customHeight="1" x14ac:dyDescent="0.2">
      <c r="A193" s="48">
        <v>412</v>
      </c>
      <c r="B193" s="50" t="s">
        <v>380</v>
      </c>
      <c r="C193" s="47" t="s">
        <v>381</v>
      </c>
      <c r="D193" s="4">
        <f>SUM(D194:D199)</f>
        <v>0</v>
      </c>
      <c r="E193" s="4">
        <f>SUM(E194:E199)</f>
        <v>0</v>
      </c>
    </row>
    <row r="194" spans="1:7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>
        <v>0</v>
      </c>
      <c r="G194" s="67">
        <v>0</v>
      </c>
    </row>
    <row r="195" spans="1:7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>
        <v>0</v>
      </c>
      <c r="G195" s="67">
        <v>0</v>
      </c>
    </row>
    <row r="196" spans="1:7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>
        <v>0</v>
      </c>
      <c r="G196" s="67">
        <v>0</v>
      </c>
    </row>
    <row r="197" spans="1:7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>
        <v>0</v>
      </c>
      <c r="G197" s="67">
        <v>0</v>
      </c>
    </row>
    <row r="198" spans="1:7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>
        <v>0</v>
      </c>
      <c r="G198" s="67">
        <v>0</v>
      </c>
    </row>
    <row r="199" spans="1:7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>
        <v>0</v>
      </c>
      <c r="G199" s="67">
        <v>0</v>
      </c>
    </row>
    <row r="200" spans="1:7" ht="24" x14ac:dyDescent="0.2">
      <c r="A200" s="48">
        <v>42</v>
      </c>
      <c r="B200" s="51" t="s">
        <v>394</v>
      </c>
      <c r="C200" s="47" t="s">
        <v>395</v>
      </c>
      <c r="D200" s="4">
        <f>D201+D206+D215+D220+D225+D228</f>
        <v>0</v>
      </c>
      <c r="E200" s="4">
        <f>E201+E206+E215+E220+E225+E228</f>
        <v>0</v>
      </c>
    </row>
    <row r="201" spans="1:7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7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>
        <v>0</v>
      </c>
      <c r="G202" s="67">
        <v>0</v>
      </c>
    </row>
    <row r="203" spans="1:7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0</v>
      </c>
      <c r="G203" s="67">
        <v>0</v>
      </c>
    </row>
    <row r="204" spans="1:7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>
        <v>0</v>
      </c>
      <c r="G204" s="67">
        <v>0</v>
      </c>
    </row>
    <row r="205" spans="1:7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>
        <v>0</v>
      </c>
      <c r="G205" s="67">
        <v>0</v>
      </c>
    </row>
    <row r="206" spans="1:7" ht="12.75" customHeight="1" x14ac:dyDescent="0.2">
      <c r="A206" s="48">
        <v>422</v>
      </c>
      <c r="B206" s="50" t="s">
        <v>406</v>
      </c>
      <c r="C206" s="47" t="s">
        <v>407</v>
      </c>
      <c r="D206" s="4">
        <f>SUM(D207:D214)</f>
        <v>0</v>
      </c>
      <c r="E206" s="4">
        <f>SUM(E207:E214)</f>
        <v>0</v>
      </c>
    </row>
    <row r="207" spans="1:7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0</v>
      </c>
      <c r="G207" s="67">
        <v>0</v>
      </c>
    </row>
    <row r="208" spans="1:7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>
        <v>0</v>
      </c>
      <c r="G208" s="67">
        <v>0</v>
      </c>
    </row>
    <row r="209" spans="1:7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>
        <v>0</v>
      </c>
      <c r="G209" s="67">
        <v>0</v>
      </c>
    </row>
    <row r="210" spans="1:7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>
        <v>0</v>
      </c>
      <c r="G210" s="67">
        <v>0</v>
      </c>
    </row>
    <row r="211" spans="1:7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>
        <v>0</v>
      </c>
      <c r="G211" s="67">
        <v>0</v>
      </c>
    </row>
    <row r="212" spans="1:7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>
        <v>0</v>
      </c>
      <c r="G212" s="67">
        <v>0</v>
      </c>
    </row>
    <row r="213" spans="1:7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0</v>
      </c>
      <c r="G213" s="67">
        <v>0</v>
      </c>
    </row>
    <row r="214" spans="1:7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>
        <v>0</v>
      </c>
      <c r="G214" s="67">
        <v>0</v>
      </c>
    </row>
    <row r="215" spans="1:7" ht="12.75" customHeight="1" x14ac:dyDescent="0.2">
      <c r="A215" s="48">
        <v>423</v>
      </c>
      <c r="B215" s="50" t="s">
        <v>424</v>
      </c>
      <c r="C215" s="47" t="s">
        <v>425</v>
      </c>
      <c r="D215" s="4">
        <f>SUM(D216:D219)</f>
        <v>0</v>
      </c>
      <c r="E215" s="4">
        <f>SUM(E216:E219)</f>
        <v>0</v>
      </c>
    </row>
    <row r="216" spans="1:7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>
        <v>0</v>
      </c>
      <c r="G216" s="67">
        <v>0</v>
      </c>
    </row>
    <row r="217" spans="1:7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>
        <v>0</v>
      </c>
      <c r="G217" s="67">
        <v>0</v>
      </c>
    </row>
    <row r="218" spans="1:7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>
        <v>0</v>
      </c>
      <c r="G218" s="67">
        <v>0</v>
      </c>
    </row>
    <row r="219" spans="1:7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>
        <v>0</v>
      </c>
      <c r="G219" s="67">
        <v>0</v>
      </c>
    </row>
    <row r="220" spans="1:7" x14ac:dyDescent="0.2">
      <c r="A220" s="48">
        <v>424</v>
      </c>
      <c r="B220" s="50" t="s">
        <v>434</v>
      </c>
      <c r="C220" s="47" t="s">
        <v>435</v>
      </c>
      <c r="D220" s="4">
        <f>SUM(D221:D224)</f>
        <v>0</v>
      </c>
      <c r="E220" s="4">
        <f>SUM(E221:E224)</f>
        <v>0</v>
      </c>
    </row>
    <row r="221" spans="1:7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>
        <v>0</v>
      </c>
      <c r="G221" s="67">
        <v>0</v>
      </c>
    </row>
    <row r="222" spans="1:7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>
        <v>0</v>
      </c>
      <c r="G222" s="67">
        <v>0</v>
      </c>
    </row>
    <row r="223" spans="1:7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>
        <v>0</v>
      </c>
      <c r="G223" s="67">
        <v>0</v>
      </c>
    </row>
    <row r="224" spans="1:7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>
        <v>0</v>
      </c>
      <c r="G224" s="67">
        <v>0</v>
      </c>
    </row>
    <row r="225" spans="1:7" ht="12.75" customHeight="1" x14ac:dyDescent="0.2">
      <c r="A225" s="48">
        <v>425</v>
      </c>
      <c r="B225" s="50" t="s">
        <v>444</v>
      </c>
      <c r="C225" s="47" t="s">
        <v>445</v>
      </c>
      <c r="D225" s="4">
        <f>SUM(D226:D227)</f>
        <v>0</v>
      </c>
      <c r="E225" s="4">
        <f>SUM(E226:E227)</f>
        <v>0</v>
      </c>
    </row>
    <row r="226" spans="1:7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>
        <v>0</v>
      </c>
      <c r="G226" s="67">
        <v>0</v>
      </c>
    </row>
    <row r="227" spans="1:7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>
        <v>0</v>
      </c>
      <c r="G227" s="67">
        <v>0</v>
      </c>
    </row>
    <row r="228" spans="1:7" ht="12.75" customHeight="1" x14ac:dyDescent="0.2">
      <c r="A228" s="48">
        <v>426</v>
      </c>
      <c r="B228" s="50" t="s">
        <v>450</v>
      </c>
      <c r="C228" s="47" t="s">
        <v>451</v>
      </c>
      <c r="D228" s="4">
        <f>SUM(D229:D232)</f>
        <v>0</v>
      </c>
      <c r="E228" s="4">
        <f>SUM(E229:E232)</f>
        <v>0</v>
      </c>
    </row>
    <row r="229" spans="1:7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>
        <v>0</v>
      </c>
      <c r="G229" s="67">
        <v>0</v>
      </c>
    </row>
    <row r="230" spans="1:7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>
        <v>0</v>
      </c>
      <c r="G230" s="67">
        <v>0</v>
      </c>
    </row>
    <row r="231" spans="1:7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>
        <v>0</v>
      </c>
      <c r="G231" s="67">
        <v>0</v>
      </c>
    </row>
    <row r="232" spans="1:7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>
        <v>0</v>
      </c>
      <c r="G232" s="67">
        <v>0</v>
      </c>
    </row>
    <row r="233" spans="1:7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7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7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>
        <v>0</v>
      </c>
      <c r="G235" s="67">
        <v>0</v>
      </c>
    </row>
    <row r="236" spans="1:7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>
        <v>0</v>
      </c>
      <c r="G236" s="67">
        <v>0</v>
      </c>
    </row>
    <row r="237" spans="1:7" ht="12.75" customHeight="1" x14ac:dyDescent="0.2">
      <c r="A237" s="48">
        <v>44</v>
      </c>
      <c r="B237" s="50" t="s">
        <v>468</v>
      </c>
      <c r="C237" s="47" t="s">
        <v>469</v>
      </c>
      <c r="D237" s="4">
        <f>D238</f>
        <v>0</v>
      </c>
      <c r="E237" s="4">
        <f>E238</f>
        <v>0</v>
      </c>
    </row>
    <row r="238" spans="1:7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>
        <v>0</v>
      </c>
      <c r="G238" s="67">
        <v>0</v>
      </c>
    </row>
    <row r="239" spans="1:7" x14ac:dyDescent="0.2">
      <c r="A239" s="48">
        <v>45</v>
      </c>
      <c r="B239" s="50" t="s">
        <v>472</v>
      </c>
      <c r="C239" s="47" t="s">
        <v>473</v>
      </c>
      <c r="D239" s="4">
        <f>SUM(D240:D243)</f>
        <v>0</v>
      </c>
      <c r="E239" s="4">
        <f>SUM(E240:E243)</f>
        <v>0</v>
      </c>
    </row>
    <row r="240" spans="1:7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>
        <v>0</v>
      </c>
      <c r="G240" s="67">
        <v>0</v>
      </c>
    </row>
    <row r="241" spans="1:7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>
        <v>0</v>
      </c>
      <c r="G241" s="67">
        <v>0</v>
      </c>
    </row>
    <row r="242" spans="1:7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>
        <v>0</v>
      </c>
      <c r="G242" s="67">
        <v>0</v>
      </c>
    </row>
    <row r="243" spans="1:7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>
        <v>0</v>
      </c>
      <c r="G243" s="67">
        <v>0</v>
      </c>
    </row>
    <row r="244" spans="1:7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7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7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7" ht="24" x14ac:dyDescent="0.2">
      <c r="A247" s="48">
        <v>5121</v>
      </c>
      <c r="B247" s="50" t="s">
        <v>488</v>
      </c>
      <c r="C247" s="47" t="s">
        <v>489</v>
      </c>
      <c r="D247" s="7"/>
      <c r="E247" s="7">
        <v>0</v>
      </c>
      <c r="G247" s="67">
        <v>0</v>
      </c>
    </row>
    <row r="248" spans="1:7" ht="24" x14ac:dyDescent="0.2">
      <c r="A248" s="48">
        <v>5122</v>
      </c>
      <c r="B248" s="50" t="s">
        <v>490</v>
      </c>
      <c r="C248" s="47" t="s">
        <v>491</v>
      </c>
      <c r="D248" s="7"/>
      <c r="E248" s="7">
        <v>0</v>
      </c>
      <c r="G248" s="67">
        <v>0</v>
      </c>
    </row>
    <row r="249" spans="1:7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7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>
        <v>0</v>
      </c>
      <c r="G250" s="67">
        <v>0</v>
      </c>
    </row>
    <row r="251" spans="1:7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>
        <v>0</v>
      </c>
      <c r="G251" s="67">
        <v>0</v>
      </c>
    </row>
    <row r="252" spans="1:7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>
        <v>0</v>
      </c>
      <c r="G252" s="67">
        <v>0</v>
      </c>
    </row>
    <row r="253" spans="1:7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>
        <v>0</v>
      </c>
      <c r="G253" s="67">
        <v>0</v>
      </c>
    </row>
    <row r="254" spans="1:7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7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>
        <v>0</v>
      </c>
      <c r="G255" s="67">
        <v>0</v>
      </c>
    </row>
    <row r="256" spans="1:7" x14ac:dyDescent="0.2">
      <c r="A256" s="48">
        <v>5154</v>
      </c>
      <c r="B256" s="50" t="s">
        <v>506</v>
      </c>
      <c r="C256" s="47" t="s">
        <v>507</v>
      </c>
      <c r="D256" s="7"/>
      <c r="E256" s="7">
        <v>0</v>
      </c>
      <c r="G256" s="67">
        <v>0</v>
      </c>
    </row>
    <row r="257" spans="1:7" ht="24" x14ac:dyDescent="0.2">
      <c r="A257" s="48">
        <v>5155</v>
      </c>
      <c r="B257" s="50" t="s">
        <v>508</v>
      </c>
      <c r="C257" s="47" t="s">
        <v>509</v>
      </c>
      <c r="D257" s="7"/>
      <c r="E257" s="7">
        <v>0</v>
      </c>
      <c r="G257" s="67">
        <v>0</v>
      </c>
    </row>
    <row r="258" spans="1:7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>
        <v>0</v>
      </c>
      <c r="G258" s="67">
        <v>0</v>
      </c>
    </row>
    <row r="259" spans="1:7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>
        <v>0</v>
      </c>
      <c r="G259" s="67">
        <v>0</v>
      </c>
    </row>
    <row r="260" spans="1:7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>
        <v>0</v>
      </c>
      <c r="G260" s="67">
        <v>0</v>
      </c>
    </row>
    <row r="261" spans="1:7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7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>
        <v>0</v>
      </c>
      <c r="G262" s="67">
        <v>0</v>
      </c>
    </row>
    <row r="263" spans="1:7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>
        <v>0</v>
      </c>
      <c r="G263" s="67">
        <v>0</v>
      </c>
    </row>
    <row r="264" spans="1:7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>
        <v>0</v>
      </c>
      <c r="G264" s="67">
        <v>0</v>
      </c>
    </row>
    <row r="265" spans="1:7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>
        <v>0</v>
      </c>
      <c r="G265" s="67">
        <v>0</v>
      </c>
    </row>
    <row r="266" spans="1:7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7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>
        <v>0</v>
      </c>
      <c r="G267" s="67">
        <v>0</v>
      </c>
    </row>
    <row r="268" spans="1:7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>
        <v>0</v>
      </c>
      <c r="G268" s="67">
        <v>0</v>
      </c>
    </row>
    <row r="269" spans="1:7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>
        <v>0</v>
      </c>
      <c r="G269" s="67">
        <v>0</v>
      </c>
    </row>
    <row r="270" spans="1:7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>
        <v>0</v>
      </c>
      <c r="G270" s="67">
        <v>0</v>
      </c>
    </row>
    <row r="271" spans="1:7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>
        <v>0</v>
      </c>
      <c r="G271" s="67">
        <v>0</v>
      </c>
    </row>
    <row r="272" spans="1:7" x14ac:dyDescent="0.2">
      <c r="A272" s="38">
        <v>5176</v>
      </c>
      <c r="B272" s="39" t="s">
        <v>538</v>
      </c>
      <c r="C272" s="40" t="s">
        <v>539</v>
      </c>
      <c r="D272" s="5"/>
      <c r="E272" s="5">
        <v>0</v>
      </c>
      <c r="G272" s="67">
        <v>0</v>
      </c>
    </row>
    <row r="273" spans="1:7" x14ac:dyDescent="0.2">
      <c r="A273" s="38">
        <v>5177</v>
      </c>
      <c r="B273" s="49" t="s">
        <v>540</v>
      </c>
      <c r="C273" s="40" t="s">
        <v>541</v>
      </c>
      <c r="D273" s="5"/>
      <c r="E273" s="5">
        <v>0</v>
      </c>
      <c r="G273" s="67">
        <v>0</v>
      </c>
    </row>
    <row r="274" spans="1:7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7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7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>
        <v>0</v>
      </c>
      <c r="G276" s="72">
        <v>0</v>
      </c>
    </row>
    <row r="277" spans="1:7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>
        <v>0</v>
      </c>
      <c r="G277" s="72">
        <v>0</v>
      </c>
    </row>
    <row r="278" spans="1:7" s="72" customFormat="1" x14ac:dyDescent="0.2">
      <c r="A278" s="38">
        <v>5314</v>
      </c>
      <c r="B278" s="39" t="s">
        <v>550</v>
      </c>
      <c r="C278" s="40" t="s">
        <v>551</v>
      </c>
      <c r="D278" s="5"/>
      <c r="E278" s="5">
        <v>0</v>
      </c>
      <c r="G278" s="72">
        <v>0</v>
      </c>
    </row>
    <row r="279" spans="1:7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7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>
        <v>0</v>
      </c>
      <c r="G280" s="72">
        <v>0</v>
      </c>
    </row>
    <row r="281" spans="1:7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7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>
        <v>0</v>
      </c>
      <c r="G282" s="72">
        <v>0</v>
      </c>
    </row>
    <row r="283" spans="1:7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>
        <v>0</v>
      </c>
      <c r="G283" s="72">
        <v>0</v>
      </c>
    </row>
    <row r="284" spans="1:7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7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>
        <v>0</v>
      </c>
      <c r="G285" s="72">
        <v>0</v>
      </c>
    </row>
    <row r="286" spans="1:7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>
        <v>0</v>
      </c>
      <c r="G286" s="72">
        <v>0</v>
      </c>
    </row>
    <row r="287" spans="1:7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7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7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>
        <v>0</v>
      </c>
      <c r="G289" s="72">
        <v>0</v>
      </c>
    </row>
    <row r="290" spans="1:7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>
        <v>0</v>
      </c>
      <c r="G290" s="72">
        <v>0</v>
      </c>
    </row>
    <row r="291" spans="1:7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>
        <v>0</v>
      </c>
      <c r="G291" s="72">
        <v>0</v>
      </c>
    </row>
    <row r="292" spans="1:7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>
        <v>0</v>
      </c>
      <c r="G292" s="72">
        <v>0</v>
      </c>
    </row>
    <row r="293" spans="1:7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7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>
        <v>0</v>
      </c>
      <c r="G294" s="72">
        <v>0</v>
      </c>
    </row>
    <row r="295" spans="1:7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>
        <v>0</v>
      </c>
      <c r="G295" s="72">
        <v>0</v>
      </c>
    </row>
    <row r="296" spans="1:7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>
        <v>0</v>
      </c>
      <c r="G296" s="72">
        <v>0</v>
      </c>
    </row>
    <row r="297" spans="1:7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7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>
        <v>0</v>
      </c>
      <c r="G298" s="72">
        <v>0</v>
      </c>
    </row>
    <row r="299" spans="1:7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7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>
        <v>0</v>
      </c>
      <c r="G300" s="72">
        <v>0</v>
      </c>
    </row>
    <row r="301" spans="1:7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>
        <v>0</v>
      </c>
      <c r="G301" s="72">
        <v>0</v>
      </c>
    </row>
    <row r="302" spans="1:7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>
        <v>0</v>
      </c>
      <c r="G302" s="72">
        <v>0</v>
      </c>
    </row>
    <row r="303" spans="1:7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>
        <v>0</v>
      </c>
      <c r="G303" s="72">
        <v>0</v>
      </c>
    </row>
    <row r="304" spans="1:7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>
        <v>0</v>
      </c>
      <c r="G304" s="72">
        <v>0</v>
      </c>
    </row>
    <row r="305" spans="1:7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>
        <v>0</v>
      </c>
      <c r="G305" s="72">
        <v>0</v>
      </c>
    </row>
    <row r="306" spans="1:7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7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>
        <v>0</v>
      </c>
      <c r="G307" s="72">
        <v>0</v>
      </c>
    </row>
    <row r="308" spans="1:7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>
        <v>0</v>
      </c>
      <c r="G308" s="72">
        <v>0</v>
      </c>
    </row>
    <row r="309" spans="1:7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>
        <v>0</v>
      </c>
      <c r="G309" s="72">
        <v>0</v>
      </c>
    </row>
    <row r="310" spans="1:7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>
        <v>0</v>
      </c>
      <c r="G310" s="72">
        <v>0</v>
      </c>
    </row>
    <row r="311" spans="1:7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7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>
        <v>0</v>
      </c>
      <c r="G312" s="72">
        <v>0</v>
      </c>
    </row>
    <row r="313" spans="1:7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>
        <v>0</v>
      </c>
      <c r="G313" s="72">
        <v>0</v>
      </c>
    </row>
    <row r="314" spans="1:7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>
        <v>0</v>
      </c>
      <c r="G314" s="72">
        <v>0</v>
      </c>
    </row>
    <row r="315" spans="1:7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>
        <v>0</v>
      </c>
      <c r="G315" s="72">
        <v>0</v>
      </c>
    </row>
    <row r="316" spans="1:7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>
        <v>0</v>
      </c>
      <c r="G316" s="72">
        <v>0</v>
      </c>
    </row>
    <row r="317" spans="1:7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>
        <v>0</v>
      </c>
      <c r="G317" s="72">
        <v>0</v>
      </c>
    </row>
    <row r="318" spans="1:7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>
        <v>0</v>
      </c>
      <c r="G318" s="72">
        <v>0</v>
      </c>
    </row>
    <row r="319" spans="1:7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7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7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>
        <v>0</v>
      </c>
      <c r="G321" s="67">
        <v>0</v>
      </c>
    </row>
    <row r="322" spans="1:7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>
        <v>0</v>
      </c>
      <c r="G322" s="67">
        <v>0</v>
      </c>
    </row>
    <row r="323" spans="1:7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>
        <v>0</v>
      </c>
      <c r="G323" s="67">
        <v>0</v>
      </c>
    </row>
    <row r="324" spans="1:7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>
        <v>0</v>
      </c>
      <c r="G324" s="67">
        <v>0</v>
      </c>
    </row>
    <row r="325" spans="1:7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7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>
        <v>0</v>
      </c>
      <c r="G326" s="67">
        <v>0</v>
      </c>
    </row>
    <row r="327" spans="1:7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>
        <v>0</v>
      </c>
      <c r="G327" s="67">
        <v>0</v>
      </c>
    </row>
    <row r="328" spans="1:7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>
        <v>0</v>
      </c>
      <c r="G328" s="67">
        <v>0</v>
      </c>
    </row>
    <row r="329" spans="1:7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>
        <v>0</v>
      </c>
      <c r="G329" s="67">
        <v>0</v>
      </c>
    </row>
    <row r="330" spans="1:7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>
        <v>0</v>
      </c>
      <c r="G330" s="67">
        <v>0</v>
      </c>
    </row>
    <row r="331" spans="1:7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>
        <v>0</v>
      </c>
      <c r="G331" s="67">
        <v>0</v>
      </c>
    </row>
    <row r="332" spans="1:7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>
        <v>0</v>
      </c>
      <c r="G332" s="67">
        <v>0</v>
      </c>
    </row>
    <row r="333" spans="1:7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>
        <v>0</v>
      </c>
      <c r="G333" s="67">
        <v>0</v>
      </c>
    </row>
    <row r="334" spans="1:7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7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  <c r="F335" s="75">
        <v>0</v>
      </c>
      <c r="G335" s="75">
        <v>0</v>
      </c>
    </row>
    <row r="336" spans="1:7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  <c r="F336" s="75">
        <v>0</v>
      </c>
      <c r="G336" s="75">
        <v>0</v>
      </c>
    </row>
    <row r="337" spans="1:7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  <c r="F337" s="75">
        <v>0</v>
      </c>
      <c r="G337" s="75">
        <v>0</v>
      </c>
    </row>
    <row r="338" spans="1:7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7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  <c r="F339" s="75">
        <v>0</v>
      </c>
      <c r="G339" s="75">
        <v>0</v>
      </c>
    </row>
    <row r="340" spans="1:7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  <c r="F340" s="75">
        <v>0</v>
      </c>
      <c r="G340" s="75">
        <v>0</v>
      </c>
    </row>
    <row r="341" spans="1:7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  <c r="F341" s="75">
        <v>0</v>
      </c>
      <c r="G341" s="75">
        <v>0</v>
      </c>
    </row>
    <row r="342" spans="1:7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  <c r="F342" s="75">
        <v>0</v>
      </c>
      <c r="G342" s="75">
        <v>0</v>
      </c>
    </row>
    <row r="343" spans="1:7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  <c r="F343" s="75">
        <v>0</v>
      </c>
      <c r="G343" s="75">
        <v>0</v>
      </c>
    </row>
    <row r="344" spans="1:7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  <c r="F344" s="75">
        <v>0</v>
      </c>
      <c r="G344" s="75">
        <v>0</v>
      </c>
    </row>
    <row r="345" spans="1:7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  <c r="F345" s="75">
        <v>0</v>
      </c>
      <c r="G345" s="75">
        <v>0</v>
      </c>
    </row>
    <row r="346" spans="1:7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  <c r="F346" s="75">
        <v>0</v>
      </c>
      <c r="G346" s="75">
        <v>0</v>
      </c>
    </row>
    <row r="347" spans="1:7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7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  <c r="F348" s="75">
        <v>0</v>
      </c>
      <c r="G348" s="75">
        <v>0</v>
      </c>
    </row>
    <row r="349" spans="1:7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  <c r="F349" s="75">
        <v>0</v>
      </c>
      <c r="G349" s="75">
        <v>0</v>
      </c>
    </row>
    <row r="350" spans="1:7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  <c r="F350" s="75">
        <v>0</v>
      </c>
      <c r="G350" s="75">
        <v>0</v>
      </c>
    </row>
    <row r="351" spans="1:7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  <c r="F351" s="75">
        <v>0</v>
      </c>
      <c r="G351" s="75">
        <v>0</v>
      </c>
    </row>
    <row r="352" spans="1:7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7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  <c r="F353" s="77">
        <v>0</v>
      </c>
      <c r="G353" s="77">
        <v>0</v>
      </c>
    </row>
    <row r="354" spans="1:7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  <c r="F354" s="77">
        <v>0</v>
      </c>
      <c r="G354" s="77">
        <v>0</v>
      </c>
    </row>
    <row r="355" spans="1:7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  <c r="F355" s="77">
        <v>0</v>
      </c>
      <c r="G355" s="77">
        <v>0</v>
      </c>
    </row>
    <row r="356" spans="1:7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  <c r="F356" s="77">
        <v>0</v>
      </c>
      <c r="G356" s="77">
        <v>0</v>
      </c>
    </row>
    <row r="357" spans="1:7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7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  <c r="F358" s="77">
        <v>0</v>
      </c>
      <c r="G358" s="77">
        <v>0</v>
      </c>
    </row>
    <row r="359" spans="1:7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  <c r="F359" s="77">
        <v>0</v>
      </c>
      <c r="G359" s="77">
        <v>0</v>
      </c>
    </row>
    <row r="360" spans="1:7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  <c r="F360" s="77">
        <v>0</v>
      </c>
      <c r="G360" s="77">
        <v>0</v>
      </c>
    </row>
    <row r="361" spans="1:7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  <c r="F361" s="77">
        <v>0</v>
      </c>
      <c r="G361" s="77">
        <v>0</v>
      </c>
    </row>
    <row r="362" spans="1:7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  <c r="F362" s="77">
        <v>0</v>
      </c>
      <c r="G362" s="77">
        <v>0</v>
      </c>
    </row>
    <row r="363" spans="1:7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  <c r="F363" s="77">
        <v>0</v>
      </c>
      <c r="G363" s="77">
        <v>0</v>
      </c>
    </row>
    <row r="364" spans="1:7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  <c r="F364" s="77">
        <v>0</v>
      </c>
      <c r="G364" s="77">
        <v>0</v>
      </c>
    </row>
    <row r="365" spans="1:7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  <c r="F365" s="77">
        <v>0</v>
      </c>
      <c r="G365" s="77">
        <v>0</v>
      </c>
    </row>
    <row r="366" spans="1:7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  <c r="F366" s="72">
        <v>0</v>
      </c>
      <c r="G366" s="72">
        <v>0</v>
      </c>
    </row>
    <row r="367" spans="1:7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7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  <c r="F368" s="72">
        <v>0</v>
      </c>
      <c r="G368" s="72">
        <v>0</v>
      </c>
    </row>
    <row r="369" spans="1:7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  <c r="F369" s="72">
        <v>0</v>
      </c>
      <c r="G369" s="72">
        <v>0</v>
      </c>
    </row>
    <row r="370" spans="1:7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  <c r="F370" s="78">
        <v>0</v>
      </c>
      <c r="G370" s="78">
        <v>0</v>
      </c>
    </row>
    <row r="371" spans="1:7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7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7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  <c r="F373" s="77">
        <v>0</v>
      </c>
      <c r="G373" s="77">
        <v>0</v>
      </c>
    </row>
    <row r="374" spans="1:7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7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  <c r="F375" s="77">
        <v>0</v>
      </c>
      <c r="G375" s="77">
        <v>0</v>
      </c>
    </row>
    <row r="376" spans="1:7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  <c r="F376" s="77">
        <v>0</v>
      </c>
      <c r="G376" s="77">
        <v>0</v>
      </c>
    </row>
    <row r="377" spans="1:7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  <c r="F377" s="77">
        <v>0</v>
      </c>
      <c r="G377" s="77">
        <v>0</v>
      </c>
    </row>
    <row r="378" spans="1:7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  <c r="F378" s="77">
        <v>0</v>
      </c>
      <c r="G378" s="77">
        <v>0</v>
      </c>
    </row>
    <row r="379" spans="1:7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  <c r="F379" s="77">
        <v>0</v>
      </c>
      <c r="G379" s="77">
        <v>0</v>
      </c>
    </row>
    <row r="380" spans="1:7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  <c r="F380" s="77">
        <v>0</v>
      </c>
      <c r="G380" s="77">
        <v>0</v>
      </c>
    </row>
    <row r="381" spans="1:7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  <c r="F381" s="77">
        <v>0</v>
      </c>
      <c r="G381" s="77">
        <v>0</v>
      </c>
    </row>
    <row r="382" spans="1:7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  <c r="F382" s="77">
        <v>0</v>
      </c>
      <c r="G382" s="77">
        <v>0</v>
      </c>
    </row>
    <row r="383" spans="1:7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  <c r="F383" s="80">
        <v>0</v>
      </c>
      <c r="G383" s="80">
        <v>0</v>
      </c>
    </row>
    <row r="384" spans="1:7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  <c r="F384" s="80">
        <v>0</v>
      </c>
      <c r="G384" s="80">
        <v>0</v>
      </c>
    </row>
    <row r="385" spans="1:7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7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  <c r="F386" s="72">
        <v>0</v>
      </c>
      <c r="G386" s="72">
        <v>0</v>
      </c>
    </row>
    <row r="387" spans="1:7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  <c r="F387" s="72">
        <v>0</v>
      </c>
      <c r="G387" s="72">
        <v>0</v>
      </c>
    </row>
    <row r="388" spans="1:7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  <c r="F388" s="72">
        <v>0</v>
      </c>
      <c r="G388" s="72">
        <v>0</v>
      </c>
    </row>
    <row r="389" spans="1:7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  <c r="F389" s="72">
        <v>0</v>
      </c>
      <c r="G389" s="72">
        <v>0</v>
      </c>
    </row>
    <row r="390" spans="1:7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  <c r="F390" s="72">
        <v>0</v>
      </c>
      <c r="G390" s="72">
        <v>0</v>
      </c>
    </row>
    <row r="391" spans="1:7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  <c r="F391" s="72">
        <v>0</v>
      </c>
      <c r="G391" s="72">
        <v>0</v>
      </c>
    </row>
    <row r="392" spans="1:7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  <c r="F392" s="72">
        <v>0</v>
      </c>
      <c r="G392" s="72">
        <v>0</v>
      </c>
    </row>
    <row r="393" spans="1:7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  <c r="F393" s="72">
        <v>0</v>
      </c>
      <c r="G393" s="72">
        <v>0</v>
      </c>
    </row>
    <row r="394" spans="1:7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  <c r="F394" s="72">
        <v>0</v>
      </c>
      <c r="G394" s="72">
        <v>0</v>
      </c>
    </row>
    <row r="395" spans="1:7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7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  <c r="F396" s="72">
        <v>0</v>
      </c>
      <c r="G396" s="72">
        <v>0</v>
      </c>
    </row>
    <row r="397" spans="1:7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  <c r="F397" s="72">
        <v>0</v>
      </c>
      <c r="G397" s="72">
        <v>0</v>
      </c>
    </row>
    <row r="398" spans="1:7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  <c r="F398" s="72">
        <v>0</v>
      </c>
      <c r="G398" s="72">
        <v>0</v>
      </c>
    </row>
    <row r="399" spans="1:7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  <c r="F399" s="72">
        <v>0</v>
      </c>
      <c r="G399" s="72">
        <v>0</v>
      </c>
    </row>
    <row r="400" spans="1:7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  <c r="F400" s="72">
        <v>0</v>
      </c>
      <c r="G400" s="72">
        <v>0</v>
      </c>
    </row>
    <row r="401" spans="1:7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  <c r="F401" s="72">
        <v>0</v>
      </c>
      <c r="G401" s="72">
        <v>0</v>
      </c>
    </row>
    <row r="402" spans="1:7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  <c r="F402" s="72">
        <v>0</v>
      </c>
      <c r="G402" s="72">
        <v>0</v>
      </c>
    </row>
    <row r="403" spans="1:7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  <c r="F403" s="72">
        <v>0</v>
      </c>
      <c r="G403" s="72">
        <v>0</v>
      </c>
    </row>
    <row r="404" spans="1:7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  <c r="F404" s="72">
        <v>0</v>
      </c>
      <c r="G404" s="72">
        <v>0</v>
      </c>
    </row>
    <row r="405" spans="1:7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7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  <c r="F406" s="72">
        <v>0</v>
      </c>
      <c r="G406" s="72">
        <v>0</v>
      </c>
    </row>
    <row r="407" spans="1:7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  <c r="F407" s="72">
        <v>0</v>
      </c>
      <c r="G407" s="72">
        <v>0</v>
      </c>
    </row>
    <row r="408" spans="1:7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  <c r="F408" s="72">
        <v>0</v>
      </c>
      <c r="G408" s="72">
        <v>0</v>
      </c>
    </row>
    <row r="409" spans="1:7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  <c r="F409" s="72">
        <v>0</v>
      </c>
      <c r="G409" s="72">
        <v>0</v>
      </c>
    </row>
    <row r="410" spans="1:7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7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  <c r="F411" s="72">
        <v>0</v>
      </c>
      <c r="G411" s="72">
        <v>0</v>
      </c>
    </row>
    <row r="412" spans="1:7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  <c r="F412" s="72">
        <v>0</v>
      </c>
      <c r="G412" s="72">
        <v>0</v>
      </c>
    </row>
    <row r="413" spans="1:7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  <c r="F413" s="72">
        <v>0</v>
      </c>
      <c r="G413" s="72">
        <v>0</v>
      </c>
    </row>
    <row r="414" spans="1:7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  <c r="F414" s="72">
        <v>0</v>
      </c>
      <c r="G414" s="72">
        <v>0</v>
      </c>
    </row>
    <row r="415" spans="1:7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7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  <c r="F416" s="72">
        <v>0</v>
      </c>
      <c r="G416" s="72">
        <v>0</v>
      </c>
    </row>
    <row r="417" spans="1:7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  <c r="F417" s="72">
        <v>0</v>
      </c>
      <c r="G417" s="72">
        <v>0</v>
      </c>
    </row>
    <row r="418" spans="1:7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  <c r="F418" s="72">
        <v>0</v>
      </c>
      <c r="G418" s="72">
        <v>0</v>
      </c>
    </row>
    <row r="419" spans="1:7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  <c r="F419" s="72">
        <v>0</v>
      </c>
      <c r="G419" s="72">
        <v>0</v>
      </c>
    </row>
    <row r="420" spans="1:7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  <c r="F420" s="72">
        <v>0</v>
      </c>
      <c r="G420" s="72">
        <v>0</v>
      </c>
    </row>
    <row r="421" spans="1:7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  <c r="F421" s="72">
        <v>0</v>
      </c>
      <c r="G421" s="72">
        <v>0</v>
      </c>
    </row>
    <row r="422" spans="1:7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  <c r="F422" s="72">
        <v>0</v>
      </c>
      <c r="G422" s="72">
        <v>0</v>
      </c>
    </row>
    <row r="423" spans="1:7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  <c r="F423" s="72">
        <v>0</v>
      </c>
      <c r="G423" s="72">
        <v>0</v>
      </c>
    </row>
    <row r="424" spans="1:7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7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  <c r="F425" s="72">
        <v>0</v>
      </c>
      <c r="G425" s="72">
        <v>0</v>
      </c>
    </row>
    <row r="426" spans="1:7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  <c r="F426" s="72">
        <v>0</v>
      </c>
      <c r="G426" s="72">
        <v>0</v>
      </c>
    </row>
    <row r="427" spans="1:7" ht="15" customHeight="1" x14ac:dyDescent="0.2"/>
    <row r="428" spans="1:7" ht="15" customHeight="1" x14ac:dyDescent="0.2"/>
    <row r="429" spans="1:7" ht="15" customHeight="1" x14ac:dyDescent="0.2"/>
    <row r="430" spans="1:7" ht="15" customHeight="1" x14ac:dyDescent="0.2"/>
    <row r="431" spans="1:7" ht="15" customHeight="1" x14ac:dyDescent="0.2"/>
    <row r="432" spans="1:7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  <c r="G9" s="74">
        <v>0</v>
      </c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  <c r="G10" s="74">
        <v>0</v>
      </c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  <c r="G12" s="74">
        <v>0</v>
      </c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  <c r="G13" s="74">
        <v>0</v>
      </c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  <c r="G15" s="67">
        <v>0</v>
      </c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  <c r="G16" s="67">
        <v>0</v>
      </c>
    </row>
    <row r="17" spans="1:7" x14ac:dyDescent="0.2">
      <c r="A17" s="38">
        <v>6323</v>
      </c>
      <c r="B17" s="39" t="s">
        <v>34</v>
      </c>
      <c r="C17" s="37" t="s">
        <v>35</v>
      </c>
      <c r="D17" s="5"/>
      <c r="E17" s="5">
        <v>0</v>
      </c>
      <c r="F17" s="72"/>
      <c r="G17" s="67">
        <v>0</v>
      </c>
    </row>
    <row r="18" spans="1:7" x14ac:dyDescent="0.2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  <c r="G18" s="67">
        <v>0</v>
      </c>
    </row>
    <row r="19" spans="1:7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7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7" x14ac:dyDescent="0.2">
      <c r="A21" s="38" t="s">
        <v>42</v>
      </c>
      <c r="B21" s="39" t="s">
        <v>43</v>
      </c>
      <c r="C21" s="40" t="s">
        <v>42</v>
      </c>
      <c r="D21" s="5"/>
      <c r="E21" s="5">
        <v>0</v>
      </c>
      <c r="F21" s="72"/>
      <c r="G21" s="67">
        <v>0</v>
      </c>
    </row>
    <row r="22" spans="1:7" x14ac:dyDescent="0.2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  <c r="G22" s="67">
        <v>0</v>
      </c>
    </row>
    <row r="23" spans="1:7" ht="24" x14ac:dyDescent="0.2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  <c r="G23" s="67">
        <v>0</v>
      </c>
    </row>
    <row r="24" spans="1:7" ht="24" x14ac:dyDescent="0.2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  <c r="G24" s="67">
        <v>0</v>
      </c>
    </row>
    <row r="25" spans="1:7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7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  <c r="G26" s="75">
        <v>0</v>
      </c>
    </row>
    <row r="27" spans="1:7" s="75" customFormat="1" x14ac:dyDescent="0.2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  <c r="G27" s="75">
        <v>0</v>
      </c>
    </row>
    <row r="28" spans="1:7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>
        <v>0</v>
      </c>
      <c r="F28" s="72"/>
      <c r="G28" s="75">
        <v>0</v>
      </c>
    </row>
    <row r="29" spans="1:7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>
        <v>0</v>
      </c>
      <c r="F29" s="72"/>
      <c r="G29" s="75">
        <v>0</v>
      </c>
    </row>
    <row r="30" spans="1:7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7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0</v>
      </c>
      <c r="G31" s="72">
        <v>0</v>
      </c>
    </row>
    <row r="32" spans="1:7" s="72" customFormat="1" x14ac:dyDescent="0.2">
      <c r="A32" s="44">
        <v>6392</v>
      </c>
      <c r="B32" s="45" t="s">
        <v>64</v>
      </c>
      <c r="C32" s="43" t="s">
        <v>65</v>
      </c>
      <c r="D32" s="6"/>
      <c r="E32" s="6">
        <v>0</v>
      </c>
      <c r="G32" s="72">
        <v>0</v>
      </c>
    </row>
    <row r="33" spans="1:7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0</v>
      </c>
      <c r="G33" s="72">
        <v>0</v>
      </c>
    </row>
    <row r="34" spans="1:7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>
        <v>0</v>
      </c>
      <c r="G34" s="72">
        <v>0</v>
      </c>
    </row>
    <row r="35" spans="1:7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7" x14ac:dyDescent="0.2">
      <c r="A36" s="48">
        <v>6711</v>
      </c>
      <c r="B36" s="39" t="s">
        <v>72</v>
      </c>
      <c r="C36" s="47" t="s">
        <v>73</v>
      </c>
      <c r="D36" s="7"/>
      <c r="E36" s="7">
        <v>0</v>
      </c>
      <c r="F36" s="72"/>
      <c r="G36" s="67">
        <v>0</v>
      </c>
    </row>
    <row r="37" spans="1:7" ht="24" x14ac:dyDescent="0.2">
      <c r="A37" s="48">
        <v>6712</v>
      </c>
      <c r="B37" s="49" t="s">
        <v>74</v>
      </c>
      <c r="C37" s="47" t="s">
        <v>75</v>
      </c>
      <c r="D37" s="7"/>
      <c r="E37" s="7">
        <v>0</v>
      </c>
      <c r="F37" s="72"/>
      <c r="G37" s="67">
        <v>0</v>
      </c>
    </row>
    <row r="38" spans="1:7" ht="24" x14ac:dyDescent="0.2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  <c r="G38" s="67">
        <v>0</v>
      </c>
    </row>
    <row r="39" spans="1:7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v>0</v>
      </c>
      <c r="F39" s="72"/>
      <c r="G39" s="73">
        <v>0</v>
      </c>
    </row>
    <row r="40" spans="1:7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7" x14ac:dyDescent="0.2">
      <c r="A41" s="48">
        <v>8413</v>
      </c>
      <c r="B41" s="50" t="s">
        <v>82</v>
      </c>
      <c r="C41" s="47" t="s">
        <v>83</v>
      </c>
      <c r="D41" s="7"/>
      <c r="E41" s="7">
        <v>0</v>
      </c>
      <c r="F41" s="72"/>
      <c r="G41" s="67">
        <v>0</v>
      </c>
    </row>
    <row r="42" spans="1:7" x14ac:dyDescent="0.2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  <c r="G42" s="67">
        <v>0</v>
      </c>
    </row>
    <row r="43" spans="1:7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7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7" ht="12.75" customHeight="1" x14ac:dyDescent="0.2">
      <c r="A45" s="48">
        <v>31</v>
      </c>
      <c r="B45" s="50" t="s">
        <v>88</v>
      </c>
      <c r="C45" s="47" t="s">
        <v>89</v>
      </c>
      <c r="D45" s="4">
        <f>D46+D51+D52</f>
        <v>0</v>
      </c>
      <c r="E45" s="4">
        <f>E46+E51+E52</f>
        <v>0</v>
      </c>
    </row>
    <row r="46" spans="1:7" ht="12.75" customHeight="1" x14ac:dyDescent="0.2">
      <c r="A46" s="48">
        <v>311</v>
      </c>
      <c r="B46" s="50" t="s">
        <v>90</v>
      </c>
      <c r="C46" s="47" t="s">
        <v>91</v>
      </c>
      <c r="D46" s="4">
        <f>SUM(D47:D50)</f>
        <v>0</v>
      </c>
      <c r="E46" s="4">
        <f>SUM(E47:E50)</f>
        <v>0</v>
      </c>
    </row>
    <row r="47" spans="1:7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0</v>
      </c>
      <c r="G47" s="67">
        <v>0</v>
      </c>
    </row>
    <row r="48" spans="1:7" ht="12.75" customHeight="1" x14ac:dyDescent="0.2">
      <c r="A48" s="48">
        <v>3112</v>
      </c>
      <c r="B48" s="50" t="s">
        <v>94</v>
      </c>
      <c r="C48" s="47" t="s">
        <v>95</v>
      </c>
      <c r="D48" s="7"/>
      <c r="E48" s="7">
        <v>0</v>
      </c>
      <c r="G48" s="67">
        <v>0</v>
      </c>
    </row>
    <row r="49" spans="1:7" ht="12.75" customHeight="1" x14ac:dyDescent="0.2">
      <c r="A49" s="48">
        <v>3113</v>
      </c>
      <c r="B49" s="39" t="s">
        <v>96</v>
      </c>
      <c r="C49" s="47" t="s">
        <v>97</v>
      </c>
      <c r="D49" s="7"/>
      <c r="E49" s="7">
        <v>0</v>
      </c>
      <c r="G49" s="67">
        <v>0</v>
      </c>
    </row>
    <row r="50" spans="1:7" ht="12.75" customHeight="1" x14ac:dyDescent="0.2">
      <c r="A50" s="48">
        <v>3114</v>
      </c>
      <c r="B50" s="39" t="s">
        <v>98</v>
      </c>
      <c r="C50" s="47" t="s">
        <v>99</v>
      </c>
      <c r="D50" s="7"/>
      <c r="E50" s="7">
        <v>0</v>
      </c>
      <c r="G50" s="67">
        <v>0</v>
      </c>
    </row>
    <row r="51" spans="1:7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0</v>
      </c>
      <c r="G51" s="67">
        <v>0</v>
      </c>
    </row>
    <row r="52" spans="1:7" ht="12.75" customHeight="1" x14ac:dyDescent="0.2">
      <c r="A52" s="48">
        <v>313</v>
      </c>
      <c r="B52" s="39" t="s">
        <v>102</v>
      </c>
      <c r="C52" s="47" t="s">
        <v>103</v>
      </c>
      <c r="D52" s="4">
        <f>SUM(D53:D55)</f>
        <v>0</v>
      </c>
      <c r="E52" s="4">
        <f>SUM(E53:E55)</f>
        <v>0</v>
      </c>
    </row>
    <row r="53" spans="1:7" ht="12.75" customHeight="1" x14ac:dyDescent="0.2">
      <c r="A53" s="48">
        <v>3131</v>
      </c>
      <c r="B53" s="39" t="s">
        <v>104</v>
      </c>
      <c r="C53" s="47" t="s">
        <v>105</v>
      </c>
      <c r="D53" s="7"/>
      <c r="E53" s="7">
        <v>0</v>
      </c>
      <c r="G53" s="67">
        <v>0</v>
      </c>
    </row>
    <row r="54" spans="1:7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0</v>
      </c>
      <c r="G54" s="67">
        <v>0</v>
      </c>
    </row>
    <row r="55" spans="1:7" ht="12.75" customHeight="1" x14ac:dyDescent="0.2">
      <c r="A55" s="48">
        <v>3133</v>
      </c>
      <c r="B55" s="50" t="s">
        <v>108</v>
      </c>
      <c r="C55" s="47" t="s">
        <v>109</v>
      </c>
      <c r="D55" s="7"/>
      <c r="E55" s="7">
        <v>0</v>
      </c>
      <c r="G55" s="67">
        <v>0</v>
      </c>
    </row>
    <row r="56" spans="1:7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7" ht="12.75" customHeight="1" x14ac:dyDescent="0.2">
      <c r="A57" s="48">
        <v>321</v>
      </c>
      <c r="B57" s="50" t="s">
        <v>112</v>
      </c>
      <c r="C57" s="47" t="s">
        <v>113</v>
      </c>
      <c r="D57" s="4">
        <f>SUM(D58:D61)</f>
        <v>0</v>
      </c>
      <c r="E57" s="4">
        <f>SUM(E58:E61)</f>
        <v>0</v>
      </c>
    </row>
    <row r="58" spans="1:7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0</v>
      </c>
      <c r="G58" s="67">
        <v>0</v>
      </c>
    </row>
    <row r="59" spans="1:7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0</v>
      </c>
      <c r="G59" s="67">
        <v>0</v>
      </c>
    </row>
    <row r="60" spans="1:7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0</v>
      </c>
      <c r="G60" s="67">
        <v>0</v>
      </c>
    </row>
    <row r="61" spans="1:7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0</v>
      </c>
      <c r="G61" s="67">
        <v>0</v>
      </c>
    </row>
    <row r="62" spans="1:7" ht="12.75" customHeight="1" x14ac:dyDescent="0.2">
      <c r="A62" s="48">
        <v>322</v>
      </c>
      <c r="B62" s="50" t="s">
        <v>122</v>
      </c>
      <c r="C62" s="47" t="s">
        <v>123</v>
      </c>
      <c r="D62" s="4">
        <f>SUM(D63:D69)</f>
        <v>0</v>
      </c>
      <c r="E62" s="4">
        <v>0</v>
      </c>
      <c r="G62" s="67">
        <v>0</v>
      </c>
    </row>
    <row r="63" spans="1:7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0</v>
      </c>
      <c r="G63" s="67">
        <v>0</v>
      </c>
    </row>
    <row r="64" spans="1:7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0</v>
      </c>
      <c r="G64" s="67">
        <v>0</v>
      </c>
    </row>
    <row r="65" spans="1:7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0</v>
      </c>
      <c r="G65" s="67">
        <v>0</v>
      </c>
    </row>
    <row r="66" spans="1:7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0</v>
      </c>
      <c r="G66" s="67">
        <v>0</v>
      </c>
    </row>
    <row r="67" spans="1:7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0</v>
      </c>
      <c r="G67" s="67">
        <v>0</v>
      </c>
    </row>
    <row r="68" spans="1:7" ht="12.75" customHeight="1" x14ac:dyDescent="0.2">
      <c r="A68" s="48">
        <v>3226</v>
      </c>
      <c r="B68" s="39" t="s">
        <v>134</v>
      </c>
      <c r="C68" s="47" t="s">
        <v>135</v>
      </c>
      <c r="D68" s="7"/>
      <c r="E68" s="7">
        <v>0</v>
      </c>
      <c r="G68" s="67">
        <v>0</v>
      </c>
    </row>
    <row r="69" spans="1:7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7" ht="12.75" customHeight="1" x14ac:dyDescent="0.2">
      <c r="A70" s="48">
        <v>323</v>
      </c>
      <c r="B70" s="39" t="s">
        <v>138</v>
      </c>
      <c r="C70" s="47" t="s">
        <v>139</v>
      </c>
      <c r="D70" s="4">
        <f>SUM(D71:D79)</f>
        <v>0</v>
      </c>
      <c r="E70" s="4">
        <f>SUM(E71:E79)</f>
        <v>0</v>
      </c>
    </row>
    <row r="71" spans="1:7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0</v>
      </c>
      <c r="G71" s="67">
        <v>0</v>
      </c>
    </row>
    <row r="72" spans="1:7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v>0</v>
      </c>
      <c r="G72" s="67">
        <v>0</v>
      </c>
    </row>
    <row r="73" spans="1:7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0</v>
      </c>
      <c r="G73" s="67">
        <v>0</v>
      </c>
    </row>
    <row r="74" spans="1:7" ht="12.75" customHeight="1" x14ac:dyDescent="0.2">
      <c r="A74" s="48">
        <v>3234</v>
      </c>
      <c r="B74" s="39" t="s">
        <v>146</v>
      </c>
      <c r="C74" s="47" t="s">
        <v>147</v>
      </c>
      <c r="D74" s="7"/>
      <c r="E74" s="7">
        <v>0</v>
      </c>
      <c r="G74" s="67">
        <v>0</v>
      </c>
    </row>
    <row r="75" spans="1:7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0</v>
      </c>
      <c r="G75" s="67">
        <v>0</v>
      </c>
    </row>
    <row r="76" spans="1:7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0</v>
      </c>
      <c r="G76" s="67">
        <v>0</v>
      </c>
    </row>
    <row r="77" spans="1:7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0</v>
      </c>
      <c r="G77" s="67">
        <v>0</v>
      </c>
    </row>
    <row r="78" spans="1:7" ht="12.75" customHeight="1" x14ac:dyDescent="0.2">
      <c r="A78" s="48">
        <v>3238</v>
      </c>
      <c r="B78" s="50" t="s">
        <v>154</v>
      </c>
      <c r="C78" s="47" t="s">
        <v>155</v>
      </c>
      <c r="D78" s="7"/>
      <c r="E78" s="7">
        <v>0</v>
      </c>
      <c r="G78" s="67">
        <v>0</v>
      </c>
    </row>
    <row r="79" spans="1:7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0</v>
      </c>
      <c r="G79" s="67">
        <v>0</v>
      </c>
    </row>
    <row r="80" spans="1:7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0</v>
      </c>
      <c r="G80" s="67">
        <v>0</v>
      </c>
    </row>
    <row r="81" spans="1:7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7" x14ac:dyDescent="0.2">
      <c r="A82" s="38" t="s">
        <v>162</v>
      </c>
      <c r="B82" s="39" t="s">
        <v>163</v>
      </c>
      <c r="C82" s="40" t="s">
        <v>162</v>
      </c>
      <c r="D82" s="5"/>
      <c r="E82" s="5">
        <v>0</v>
      </c>
      <c r="G82" s="67">
        <v>0</v>
      </c>
    </row>
    <row r="83" spans="1:7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>
        <v>0</v>
      </c>
      <c r="G83" s="67">
        <v>0</v>
      </c>
    </row>
    <row r="84" spans="1:7" x14ac:dyDescent="0.2">
      <c r="A84" s="38" t="s">
        <v>166</v>
      </c>
      <c r="B84" s="39" t="s">
        <v>167</v>
      </c>
      <c r="C84" s="40" t="s">
        <v>166</v>
      </c>
      <c r="D84" s="5"/>
      <c r="E84" s="5">
        <v>0</v>
      </c>
      <c r="G84" s="67">
        <v>0</v>
      </c>
    </row>
    <row r="85" spans="1:7" x14ac:dyDescent="0.2">
      <c r="A85" s="38" t="s">
        <v>168</v>
      </c>
      <c r="B85" s="39" t="s">
        <v>169</v>
      </c>
      <c r="C85" s="40" t="s">
        <v>168</v>
      </c>
      <c r="D85" s="5"/>
      <c r="E85" s="5">
        <v>0</v>
      </c>
      <c r="G85" s="67">
        <v>0</v>
      </c>
    </row>
    <row r="86" spans="1:7" ht="12.75" customHeight="1" x14ac:dyDescent="0.2">
      <c r="A86" s="48">
        <v>329</v>
      </c>
      <c r="B86" s="50" t="s">
        <v>170</v>
      </c>
      <c r="C86" s="47" t="s">
        <v>171</v>
      </c>
      <c r="D86" s="4">
        <f>SUM(D87:D93)</f>
        <v>0</v>
      </c>
      <c r="E86" s="4">
        <f>SUM(E87:E93)</f>
        <v>0</v>
      </c>
    </row>
    <row r="87" spans="1:7" ht="12.75" customHeight="1" x14ac:dyDescent="0.2">
      <c r="A87" s="48">
        <v>3291</v>
      </c>
      <c r="B87" s="51" t="s">
        <v>172</v>
      </c>
      <c r="C87" s="47" t="s">
        <v>173</v>
      </c>
      <c r="D87" s="7"/>
      <c r="E87" s="7">
        <v>0</v>
      </c>
      <c r="G87" s="67">
        <v>0</v>
      </c>
    </row>
    <row r="88" spans="1:7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0</v>
      </c>
      <c r="G88" s="67">
        <v>0</v>
      </c>
    </row>
    <row r="89" spans="1:7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0</v>
      </c>
      <c r="G89" s="67">
        <v>0</v>
      </c>
    </row>
    <row r="90" spans="1:7" ht="12.75" customHeight="1" x14ac:dyDescent="0.2">
      <c r="A90" s="48">
        <v>3294</v>
      </c>
      <c r="B90" s="50" t="s">
        <v>178</v>
      </c>
      <c r="C90" s="47" t="s">
        <v>179</v>
      </c>
      <c r="D90" s="7"/>
      <c r="E90" s="7">
        <v>0</v>
      </c>
      <c r="G90" s="67">
        <v>0</v>
      </c>
    </row>
    <row r="91" spans="1:7" ht="12.75" customHeight="1" x14ac:dyDescent="0.2">
      <c r="A91" s="48">
        <v>3295</v>
      </c>
      <c r="B91" s="50" t="s">
        <v>180</v>
      </c>
      <c r="C91" s="47" t="s">
        <v>181</v>
      </c>
      <c r="D91" s="7"/>
      <c r="E91" s="7">
        <v>0</v>
      </c>
      <c r="G91" s="67">
        <v>0</v>
      </c>
    </row>
    <row r="92" spans="1:7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>
        <v>0</v>
      </c>
      <c r="G92" s="67">
        <v>0</v>
      </c>
    </row>
    <row r="93" spans="1:7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0</v>
      </c>
      <c r="G93" s="67">
        <v>0</v>
      </c>
    </row>
    <row r="94" spans="1:7" ht="12.75" customHeight="1" x14ac:dyDescent="0.2">
      <c r="A94" s="48">
        <v>34</v>
      </c>
      <c r="B94" s="51" t="s">
        <v>186</v>
      </c>
      <c r="C94" s="47" t="s">
        <v>187</v>
      </c>
      <c r="D94" s="4">
        <f>D95+D100+D108</f>
        <v>0</v>
      </c>
      <c r="E94" s="4">
        <f>E95+E100+E108</f>
        <v>0</v>
      </c>
    </row>
    <row r="95" spans="1:7" ht="12.75" customHeight="1" x14ac:dyDescent="0.2">
      <c r="A95" s="48">
        <v>341</v>
      </c>
      <c r="B95" s="50" t="s">
        <v>188</v>
      </c>
      <c r="C95" s="47" t="s">
        <v>189</v>
      </c>
      <c r="D95" s="4">
        <f>SUM(D96:D99)</f>
        <v>0</v>
      </c>
      <c r="E95" s="4">
        <f>SUM(E96:E99)</f>
        <v>0</v>
      </c>
    </row>
    <row r="96" spans="1:7" ht="12.75" customHeight="1" x14ac:dyDescent="0.2">
      <c r="A96" s="48">
        <v>3411</v>
      </c>
      <c r="B96" s="50" t="s">
        <v>190</v>
      </c>
      <c r="C96" s="47" t="s">
        <v>191</v>
      </c>
      <c r="D96" s="7"/>
      <c r="E96" s="7">
        <v>0</v>
      </c>
      <c r="G96" s="67">
        <v>0</v>
      </c>
    </row>
    <row r="97" spans="1:7" ht="12.75" customHeight="1" x14ac:dyDescent="0.2">
      <c r="A97" s="48">
        <v>3412</v>
      </c>
      <c r="B97" s="50" t="s">
        <v>192</v>
      </c>
      <c r="C97" s="47" t="s">
        <v>193</v>
      </c>
      <c r="D97" s="7"/>
      <c r="E97" s="7">
        <v>0</v>
      </c>
      <c r="G97" s="67">
        <v>0</v>
      </c>
    </row>
    <row r="98" spans="1:7" ht="12.75" customHeight="1" x14ac:dyDescent="0.2">
      <c r="A98" s="48">
        <v>3413</v>
      </c>
      <c r="B98" s="50" t="s">
        <v>194</v>
      </c>
      <c r="C98" s="47" t="s">
        <v>195</v>
      </c>
      <c r="D98" s="7"/>
      <c r="E98" s="7">
        <v>0</v>
      </c>
      <c r="G98" s="67">
        <v>0</v>
      </c>
    </row>
    <row r="99" spans="1:7" ht="12.75" customHeight="1" x14ac:dyDescent="0.2">
      <c r="A99" s="48">
        <v>3419</v>
      </c>
      <c r="B99" s="50" t="s">
        <v>196</v>
      </c>
      <c r="C99" s="47" t="s">
        <v>197</v>
      </c>
      <c r="D99" s="7"/>
      <c r="E99" s="7">
        <v>0</v>
      </c>
      <c r="G99" s="67">
        <v>0</v>
      </c>
    </row>
    <row r="100" spans="1:7" ht="12.75" customHeight="1" x14ac:dyDescent="0.2">
      <c r="A100" s="48">
        <v>342</v>
      </c>
      <c r="B100" s="50" t="s">
        <v>198</v>
      </c>
      <c r="C100" s="47" t="s">
        <v>199</v>
      </c>
      <c r="D100" s="4">
        <f>SUM(D101:D107)</f>
        <v>0</v>
      </c>
      <c r="E100" s="4">
        <f>SUM(E101:E107)</f>
        <v>0</v>
      </c>
    </row>
    <row r="101" spans="1:7" ht="24" x14ac:dyDescent="0.2">
      <c r="A101" s="48">
        <v>3421</v>
      </c>
      <c r="B101" s="50" t="s">
        <v>200</v>
      </c>
      <c r="C101" s="47" t="s">
        <v>201</v>
      </c>
      <c r="D101" s="7"/>
      <c r="E101" s="7">
        <v>0</v>
      </c>
      <c r="G101" s="67">
        <v>0</v>
      </c>
    </row>
    <row r="102" spans="1:7" ht="24" x14ac:dyDescent="0.2">
      <c r="A102" s="48">
        <v>3422</v>
      </c>
      <c r="B102" s="51" t="s">
        <v>202</v>
      </c>
      <c r="C102" s="47" t="s">
        <v>203</v>
      </c>
      <c r="D102" s="7"/>
      <c r="E102" s="7">
        <v>0</v>
      </c>
      <c r="G102" s="67">
        <v>0</v>
      </c>
    </row>
    <row r="103" spans="1:7" ht="24" x14ac:dyDescent="0.2">
      <c r="A103" s="48">
        <v>3423</v>
      </c>
      <c r="B103" s="51" t="s">
        <v>204</v>
      </c>
      <c r="C103" s="47" t="s">
        <v>205</v>
      </c>
      <c r="D103" s="7"/>
      <c r="E103" s="7">
        <v>0</v>
      </c>
      <c r="G103" s="67">
        <v>0</v>
      </c>
    </row>
    <row r="104" spans="1:7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>
        <v>0</v>
      </c>
      <c r="G104" s="67">
        <v>0</v>
      </c>
    </row>
    <row r="105" spans="1:7" x14ac:dyDescent="0.2">
      <c r="A105" s="48">
        <v>3426</v>
      </c>
      <c r="B105" s="50" t="s">
        <v>208</v>
      </c>
      <c r="C105" s="47" t="s">
        <v>209</v>
      </c>
      <c r="D105" s="7"/>
      <c r="E105" s="7">
        <v>0</v>
      </c>
      <c r="G105" s="67">
        <v>0</v>
      </c>
    </row>
    <row r="106" spans="1:7" ht="24" x14ac:dyDescent="0.2">
      <c r="A106" s="48">
        <v>3427</v>
      </c>
      <c r="B106" s="50" t="s">
        <v>210</v>
      </c>
      <c r="C106" s="47" t="s">
        <v>211</v>
      </c>
      <c r="D106" s="7"/>
      <c r="E106" s="7">
        <v>0</v>
      </c>
      <c r="G106" s="67">
        <v>0</v>
      </c>
    </row>
    <row r="107" spans="1:7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>
        <v>0</v>
      </c>
      <c r="G107" s="67">
        <v>0</v>
      </c>
    </row>
    <row r="108" spans="1:7" ht="12.75" customHeight="1" x14ac:dyDescent="0.2">
      <c r="A108" s="48">
        <v>343</v>
      </c>
      <c r="B108" s="39" t="s">
        <v>214</v>
      </c>
      <c r="C108" s="47" t="s">
        <v>215</v>
      </c>
      <c r="D108" s="4">
        <f>SUM(D109:D112)</f>
        <v>0</v>
      </c>
      <c r="E108" s="4">
        <f>SUM(E109:E112)</f>
        <v>0</v>
      </c>
    </row>
    <row r="109" spans="1:7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0</v>
      </c>
      <c r="G109" s="67">
        <v>0</v>
      </c>
    </row>
    <row r="110" spans="1:7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>
        <v>0</v>
      </c>
      <c r="G110" s="67">
        <v>0</v>
      </c>
    </row>
    <row r="111" spans="1:7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>
        <v>0</v>
      </c>
      <c r="G111" s="67">
        <v>0</v>
      </c>
    </row>
    <row r="112" spans="1:7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>
        <v>0</v>
      </c>
      <c r="G112" s="67">
        <v>0</v>
      </c>
    </row>
    <row r="113" spans="1:7" ht="12.75" customHeight="1" x14ac:dyDescent="0.2">
      <c r="A113" s="48">
        <v>35</v>
      </c>
      <c r="B113" s="39" t="s">
        <v>224</v>
      </c>
      <c r="C113" s="47" t="s">
        <v>225</v>
      </c>
      <c r="D113" s="4">
        <f>D114+D117+D121</f>
        <v>0</v>
      </c>
      <c r="E113" s="4">
        <f>E114+E117+E121</f>
        <v>0</v>
      </c>
    </row>
    <row r="114" spans="1:7" ht="24" x14ac:dyDescent="0.2">
      <c r="A114" s="48">
        <v>351</v>
      </c>
      <c r="B114" s="39" t="s">
        <v>226</v>
      </c>
      <c r="C114" s="47" t="s">
        <v>227</v>
      </c>
      <c r="D114" s="4">
        <f>SUM(D115:D116)</f>
        <v>0</v>
      </c>
      <c r="E114" s="4">
        <f>SUM(E115:E116)</f>
        <v>0</v>
      </c>
    </row>
    <row r="115" spans="1:7" ht="24" x14ac:dyDescent="0.2">
      <c r="A115" s="48">
        <v>3511</v>
      </c>
      <c r="B115" s="39" t="s">
        <v>228</v>
      </c>
      <c r="C115" s="47" t="s">
        <v>229</v>
      </c>
      <c r="D115" s="7"/>
      <c r="E115" s="7">
        <v>0</v>
      </c>
      <c r="G115" s="67">
        <v>0</v>
      </c>
    </row>
    <row r="116" spans="1:7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>
        <v>0</v>
      </c>
      <c r="G116" s="67">
        <v>0</v>
      </c>
    </row>
    <row r="117" spans="1:7" ht="36" x14ac:dyDescent="0.2">
      <c r="A117" s="48">
        <v>352</v>
      </c>
      <c r="B117" s="39" t="s">
        <v>232</v>
      </c>
      <c r="C117" s="47" t="s">
        <v>233</v>
      </c>
      <c r="D117" s="4">
        <f>SUM(D118:D120)</f>
        <v>0</v>
      </c>
      <c r="E117" s="4">
        <f>SUM(E118:E120)</f>
        <v>0</v>
      </c>
    </row>
    <row r="118" spans="1:7" ht="24" x14ac:dyDescent="0.2">
      <c r="A118" s="48">
        <v>3521</v>
      </c>
      <c r="B118" s="39" t="s">
        <v>234</v>
      </c>
      <c r="C118" s="47" t="s">
        <v>235</v>
      </c>
      <c r="D118" s="7"/>
      <c r="E118" s="7">
        <v>0</v>
      </c>
      <c r="G118" s="67">
        <v>0</v>
      </c>
    </row>
    <row r="119" spans="1:7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>
        <v>0</v>
      </c>
      <c r="G119" s="67">
        <v>0</v>
      </c>
    </row>
    <row r="120" spans="1:7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>
        <v>0</v>
      </c>
      <c r="G120" s="67">
        <v>0</v>
      </c>
    </row>
    <row r="121" spans="1:7" ht="24" x14ac:dyDescent="0.2">
      <c r="A121" s="48" t="s">
        <v>240</v>
      </c>
      <c r="B121" s="50" t="s">
        <v>241</v>
      </c>
      <c r="C121" s="47" t="s">
        <v>240</v>
      </c>
      <c r="D121" s="7"/>
      <c r="E121" s="7">
        <v>0</v>
      </c>
      <c r="G121" s="67">
        <v>0</v>
      </c>
    </row>
    <row r="122" spans="1:7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7" ht="12.75" customHeight="1" x14ac:dyDescent="0.2">
      <c r="A123" s="48">
        <v>361</v>
      </c>
      <c r="B123" s="50" t="s">
        <v>244</v>
      </c>
      <c r="C123" s="47" t="s">
        <v>245</v>
      </c>
      <c r="D123" s="4">
        <f>SUM(D124:D125)</f>
        <v>0</v>
      </c>
      <c r="E123" s="4">
        <f>SUM(E124:E125)</f>
        <v>0</v>
      </c>
    </row>
    <row r="124" spans="1:7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>
        <v>0</v>
      </c>
      <c r="G124" s="67">
        <v>0</v>
      </c>
    </row>
    <row r="125" spans="1:7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>
        <v>0</v>
      </c>
      <c r="G125" s="67">
        <v>0</v>
      </c>
    </row>
    <row r="126" spans="1:7" ht="24" x14ac:dyDescent="0.2">
      <c r="A126" s="48">
        <v>362</v>
      </c>
      <c r="B126" s="50" t="s">
        <v>250</v>
      </c>
      <c r="C126" s="47" t="s">
        <v>251</v>
      </c>
      <c r="D126" s="4">
        <f>SUM(D127:D128)</f>
        <v>0</v>
      </c>
      <c r="E126" s="4">
        <f>SUM(E127:E128)</f>
        <v>0</v>
      </c>
    </row>
    <row r="127" spans="1:7" ht="24" x14ac:dyDescent="0.2">
      <c r="A127" s="48">
        <v>3621</v>
      </c>
      <c r="B127" s="39" t="s">
        <v>252</v>
      </c>
      <c r="C127" s="47" t="s">
        <v>253</v>
      </c>
      <c r="D127" s="7"/>
      <c r="E127" s="7">
        <v>0</v>
      </c>
      <c r="G127" s="67">
        <v>0</v>
      </c>
    </row>
    <row r="128" spans="1:7" ht="24" x14ac:dyDescent="0.2">
      <c r="A128" s="48">
        <v>3622</v>
      </c>
      <c r="B128" s="39" t="s">
        <v>254</v>
      </c>
      <c r="C128" s="47" t="s">
        <v>255</v>
      </c>
      <c r="D128" s="7"/>
      <c r="E128" s="7">
        <v>0</v>
      </c>
      <c r="G128" s="67">
        <v>0</v>
      </c>
    </row>
    <row r="129" spans="1:7" ht="24" x14ac:dyDescent="0.2">
      <c r="A129" s="48">
        <v>363</v>
      </c>
      <c r="B129" s="39" t="s">
        <v>256</v>
      </c>
      <c r="C129" s="47" t="s">
        <v>257</v>
      </c>
      <c r="D129" s="4">
        <f>SUM(D130:D133)</f>
        <v>0</v>
      </c>
      <c r="E129" s="4">
        <f>SUM(E130:E133)</f>
        <v>0</v>
      </c>
    </row>
    <row r="130" spans="1:7" x14ac:dyDescent="0.2">
      <c r="A130" s="48">
        <v>3631</v>
      </c>
      <c r="B130" s="39" t="s">
        <v>258</v>
      </c>
      <c r="C130" s="47" t="s">
        <v>259</v>
      </c>
      <c r="D130" s="7"/>
      <c r="E130" s="7">
        <v>0</v>
      </c>
      <c r="G130" s="67">
        <v>0</v>
      </c>
    </row>
    <row r="131" spans="1:7" x14ac:dyDescent="0.2">
      <c r="A131" s="48">
        <v>3632</v>
      </c>
      <c r="B131" s="39" t="s">
        <v>260</v>
      </c>
      <c r="C131" s="47" t="s">
        <v>261</v>
      </c>
      <c r="D131" s="7"/>
      <c r="E131" s="7">
        <v>0</v>
      </c>
      <c r="G131" s="67">
        <v>0</v>
      </c>
    </row>
    <row r="132" spans="1:7" ht="24" x14ac:dyDescent="0.2">
      <c r="A132" s="48" t="s">
        <v>262</v>
      </c>
      <c r="B132" s="39" t="s">
        <v>263</v>
      </c>
      <c r="C132" s="47" t="s">
        <v>262</v>
      </c>
      <c r="D132" s="7"/>
      <c r="E132" s="7">
        <v>0</v>
      </c>
      <c r="G132" s="67">
        <v>0</v>
      </c>
    </row>
    <row r="133" spans="1:7" ht="24" x14ac:dyDescent="0.2">
      <c r="A133" s="48" t="s">
        <v>264</v>
      </c>
      <c r="B133" s="39" t="s">
        <v>265</v>
      </c>
      <c r="C133" s="47" t="s">
        <v>264</v>
      </c>
      <c r="D133" s="7"/>
      <c r="E133" s="7">
        <v>0</v>
      </c>
      <c r="G133" s="67">
        <v>0</v>
      </c>
    </row>
    <row r="134" spans="1:7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7" x14ac:dyDescent="0.2">
      <c r="A135" s="38" t="s">
        <v>268</v>
      </c>
      <c r="B135" s="39" t="s">
        <v>269</v>
      </c>
      <c r="C135" s="40" t="s">
        <v>268</v>
      </c>
      <c r="D135" s="5"/>
      <c r="E135" s="5">
        <v>0</v>
      </c>
      <c r="G135" s="67">
        <v>0</v>
      </c>
    </row>
    <row r="136" spans="1:7" x14ac:dyDescent="0.2">
      <c r="A136" s="38" t="s">
        <v>270</v>
      </c>
      <c r="B136" s="39" t="s">
        <v>271</v>
      </c>
      <c r="C136" s="40" t="s">
        <v>270</v>
      </c>
      <c r="D136" s="5"/>
      <c r="E136" s="5">
        <v>0</v>
      </c>
      <c r="G136" s="67">
        <v>0</v>
      </c>
    </row>
    <row r="137" spans="1:7" x14ac:dyDescent="0.2">
      <c r="A137" s="38" t="s">
        <v>272</v>
      </c>
      <c r="B137" s="39" t="s">
        <v>273</v>
      </c>
      <c r="C137" s="40" t="s">
        <v>272</v>
      </c>
      <c r="D137" s="5"/>
      <c r="E137" s="5">
        <v>0</v>
      </c>
      <c r="G137" s="67">
        <v>0</v>
      </c>
    </row>
    <row r="138" spans="1:7" x14ac:dyDescent="0.2">
      <c r="A138" s="48" t="s">
        <v>274</v>
      </c>
      <c r="B138" s="39" t="s">
        <v>275</v>
      </c>
      <c r="C138" s="47" t="s">
        <v>274</v>
      </c>
      <c r="D138" s="4">
        <f>SUM(D139:D141)</f>
        <v>0</v>
      </c>
      <c r="E138" s="4">
        <f>SUM(E139:E141)</f>
        <v>0</v>
      </c>
    </row>
    <row r="139" spans="1:7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>
        <v>0</v>
      </c>
      <c r="G139" s="67">
        <v>0</v>
      </c>
    </row>
    <row r="140" spans="1:7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>
        <v>0</v>
      </c>
      <c r="G140" s="67">
        <v>0</v>
      </c>
    </row>
    <row r="141" spans="1:7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>
        <v>0</v>
      </c>
      <c r="G141" s="67">
        <v>0</v>
      </c>
    </row>
    <row r="142" spans="1:7" ht="24" x14ac:dyDescent="0.2">
      <c r="A142" s="48" t="s">
        <v>282</v>
      </c>
      <c r="B142" s="50" t="s">
        <v>283</v>
      </c>
      <c r="C142" s="47" t="s">
        <v>282</v>
      </c>
      <c r="D142" s="4">
        <f>SUM(D143:D145)</f>
        <v>0</v>
      </c>
      <c r="E142" s="4">
        <f>SUM(E143:E145)</f>
        <v>0</v>
      </c>
    </row>
    <row r="143" spans="1:7" ht="24" x14ac:dyDescent="0.2">
      <c r="A143" s="48">
        <v>3672</v>
      </c>
      <c r="B143" s="50" t="s">
        <v>284</v>
      </c>
      <c r="C143" s="47" t="s">
        <v>285</v>
      </c>
      <c r="D143" s="7"/>
      <c r="E143" s="7">
        <v>0</v>
      </c>
      <c r="G143" s="67">
        <v>0</v>
      </c>
    </row>
    <row r="144" spans="1:7" ht="24" x14ac:dyDescent="0.2">
      <c r="A144" s="48">
        <v>3673</v>
      </c>
      <c r="B144" s="50" t="s">
        <v>286</v>
      </c>
      <c r="C144" s="47" t="s">
        <v>287</v>
      </c>
      <c r="D144" s="7"/>
      <c r="E144" s="7">
        <v>0</v>
      </c>
      <c r="G144" s="67">
        <v>0</v>
      </c>
    </row>
    <row r="145" spans="1:7" ht="24" x14ac:dyDescent="0.2">
      <c r="A145" s="48">
        <v>3674</v>
      </c>
      <c r="B145" s="50" t="s">
        <v>288</v>
      </c>
      <c r="C145" s="47" t="s">
        <v>289</v>
      </c>
      <c r="D145" s="7"/>
      <c r="E145" s="7">
        <v>0</v>
      </c>
      <c r="G145" s="67">
        <v>0</v>
      </c>
    </row>
    <row r="146" spans="1:7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7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>
        <v>0</v>
      </c>
      <c r="G147" s="67">
        <v>0</v>
      </c>
    </row>
    <row r="148" spans="1:7" x14ac:dyDescent="0.2">
      <c r="A148" s="48" t="s">
        <v>294</v>
      </c>
      <c r="B148" s="50" t="s">
        <v>295</v>
      </c>
      <c r="C148" s="47" t="s">
        <v>294</v>
      </c>
      <c r="D148" s="7"/>
      <c r="E148" s="7">
        <v>0</v>
      </c>
      <c r="G148" s="67">
        <v>0</v>
      </c>
    </row>
    <row r="149" spans="1:7" ht="24" x14ac:dyDescent="0.2">
      <c r="A149" s="48" t="s">
        <v>296</v>
      </c>
      <c r="B149" s="50" t="s">
        <v>297</v>
      </c>
      <c r="C149" s="47" t="s">
        <v>296</v>
      </c>
      <c r="D149" s="4">
        <f>SUM(D150:D153)</f>
        <v>0</v>
      </c>
      <c r="E149" s="4">
        <f>SUM(E150:E153)</f>
        <v>0</v>
      </c>
    </row>
    <row r="150" spans="1:7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>
        <v>0</v>
      </c>
      <c r="G150" s="67">
        <v>0</v>
      </c>
    </row>
    <row r="151" spans="1:7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>
        <v>0</v>
      </c>
      <c r="G151" s="67">
        <v>0</v>
      </c>
    </row>
    <row r="152" spans="1:7" ht="24" x14ac:dyDescent="0.2">
      <c r="A152" s="48" t="s">
        <v>300</v>
      </c>
      <c r="B152" s="50" t="s">
        <v>66</v>
      </c>
      <c r="C152" s="47" t="s">
        <v>300</v>
      </c>
      <c r="D152" s="7"/>
      <c r="E152" s="7">
        <v>0</v>
      </c>
      <c r="G152" s="67">
        <v>0</v>
      </c>
    </row>
    <row r="153" spans="1:7" ht="24" x14ac:dyDescent="0.2">
      <c r="A153" s="48" t="s">
        <v>301</v>
      </c>
      <c r="B153" s="50" t="s">
        <v>68</v>
      </c>
      <c r="C153" s="47" t="s">
        <v>301</v>
      </c>
      <c r="D153" s="7"/>
      <c r="E153" s="7">
        <v>0</v>
      </c>
      <c r="G153" s="67">
        <v>0</v>
      </c>
    </row>
    <row r="154" spans="1:7" ht="24" x14ac:dyDescent="0.2">
      <c r="A154" s="48">
        <v>37</v>
      </c>
      <c r="B154" s="50" t="s">
        <v>302</v>
      </c>
      <c r="C154" s="47" t="s">
        <v>303</v>
      </c>
      <c r="D154" s="4">
        <f>D155+D161</f>
        <v>0</v>
      </c>
      <c r="E154" s="4">
        <f>E155+E161</f>
        <v>0</v>
      </c>
    </row>
    <row r="155" spans="1:7" ht="24" x14ac:dyDescent="0.2">
      <c r="A155" s="48">
        <v>371</v>
      </c>
      <c r="B155" s="50" t="s">
        <v>304</v>
      </c>
      <c r="C155" s="47" t="s">
        <v>305</v>
      </c>
      <c r="D155" s="4">
        <f>SUM(D156:D160)</f>
        <v>0</v>
      </c>
      <c r="E155" s="4">
        <f>SUM(E156:E160)</f>
        <v>0</v>
      </c>
    </row>
    <row r="156" spans="1:7" ht="24" x14ac:dyDescent="0.2">
      <c r="A156" s="48">
        <v>3711</v>
      </c>
      <c r="B156" s="50" t="s">
        <v>306</v>
      </c>
      <c r="C156" s="47" t="s">
        <v>307</v>
      </c>
      <c r="D156" s="7"/>
      <c r="E156" s="7">
        <v>0</v>
      </c>
      <c r="G156" s="67">
        <v>0</v>
      </c>
    </row>
    <row r="157" spans="1:7" ht="24" x14ac:dyDescent="0.2">
      <c r="A157" s="48">
        <v>3712</v>
      </c>
      <c r="B157" s="50" t="s">
        <v>308</v>
      </c>
      <c r="C157" s="47" t="s">
        <v>309</v>
      </c>
      <c r="D157" s="7"/>
      <c r="E157" s="7">
        <v>0</v>
      </c>
      <c r="G157" s="67">
        <v>0</v>
      </c>
    </row>
    <row r="158" spans="1:7" ht="24" x14ac:dyDescent="0.2">
      <c r="A158" s="48" t="s">
        <v>310</v>
      </c>
      <c r="B158" s="50" t="s">
        <v>311</v>
      </c>
      <c r="C158" s="47" t="s">
        <v>310</v>
      </c>
      <c r="D158" s="7"/>
      <c r="E158" s="7">
        <v>0</v>
      </c>
      <c r="G158" s="67">
        <v>0</v>
      </c>
    </row>
    <row r="159" spans="1:7" ht="24" x14ac:dyDescent="0.2">
      <c r="A159" s="48" t="s">
        <v>312</v>
      </c>
      <c r="B159" s="50" t="s">
        <v>313</v>
      </c>
      <c r="C159" s="47" t="s">
        <v>312</v>
      </c>
      <c r="D159" s="7"/>
      <c r="E159" s="7">
        <v>0</v>
      </c>
      <c r="G159" s="67">
        <v>0</v>
      </c>
    </row>
    <row r="160" spans="1:7" x14ac:dyDescent="0.2">
      <c r="A160" s="48" t="s">
        <v>314</v>
      </c>
      <c r="B160" s="39" t="s">
        <v>315</v>
      </c>
      <c r="C160" s="47" t="s">
        <v>314</v>
      </c>
      <c r="D160" s="7"/>
      <c r="E160" s="7">
        <v>0</v>
      </c>
      <c r="G160" s="67">
        <v>0</v>
      </c>
    </row>
    <row r="161" spans="1:7" ht="24" x14ac:dyDescent="0.2">
      <c r="A161" s="48">
        <v>372</v>
      </c>
      <c r="B161" s="49" t="s">
        <v>316</v>
      </c>
      <c r="C161" s="47" t="s">
        <v>317</v>
      </c>
      <c r="D161" s="4">
        <f>SUM(D162:D164)</f>
        <v>0</v>
      </c>
      <c r="E161" s="4">
        <f>SUM(E162:E164)</f>
        <v>0</v>
      </c>
    </row>
    <row r="162" spans="1:7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>
        <v>0</v>
      </c>
      <c r="G162" s="67">
        <v>0</v>
      </c>
    </row>
    <row r="163" spans="1:7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>
        <v>0</v>
      </c>
      <c r="G163" s="67">
        <v>0</v>
      </c>
    </row>
    <row r="164" spans="1:7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>
        <v>0</v>
      </c>
      <c r="G164" s="67">
        <v>0</v>
      </c>
    </row>
    <row r="165" spans="1:7" ht="24" x14ac:dyDescent="0.2">
      <c r="A165" s="48">
        <v>38</v>
      </c>
      <c r="B165" s="39" t="s">
        <v>324</v>
      </c>
      <c r="C165" s="47" t="s">
        <v>325</v>
      </c>
      <c r="D165" s="4">
        <f>D166+D170+D175+D181</f>
        <v>0</v>
      </c>
      <c r="E165" s="4">
        <f>E166+E170+E175+E181</f>
        <v>0</v>
      </c>
    </row>
    <row r="166" spans="1:7" ht="12.75" customHeight="1" x14ac:dyDescent="0.2">
      <c r="A166" s="48">
        <v>381</v>
      </c>
      <c r="B166" s="50" t="s">
        <v>326</v>
      </c>
      <c r="C166" s="47" t="s">
        <v>327</v>
      </c>
      <c r="D166" s="4">
        <f>SUM(D167:D169)</f>
        <v>0</v>
      </c>
      <c r="E166" s="4">
        <f>SUM(E167:E169)</f>
        <v>0</v>
      </c>
    </row>
    <row r="167" spans="1:7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>
        <v>0</v>
      </c>
      <c r="G167" s="67">
        <v>0</v>
      </c>
    </row>
    <row r="168" spans="1:7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>
        <v>0</v>
      </c>
      <c r="G168" s="67">
        <v>0</v>
      </c>
    </row>
    <row r="169" spans="1:7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>
        <v>0</v>
      </c>
      <c r="G169" s="67">
        <v>0</v>
      </c>
    </row>
    <row r="170" spans="1:7" ht="12.75" customHeight="1" x14ac:dyDescent="0.2">
      <c r="A170" s="48">
        <v>382</v>
      </c>
      <c r="B170" s="39" t="s">
        <v>334</v>
      </c>
      <c r="C170" s="47" t="s">
        <v>335</v>
      </c>
      <c r="D170" s="4">
        <f>SUM(D171:D174)</f>
        <v>0</v>
      </c>
      <c r="E170" s="4">
        <f>SUM(E171:E174)</f>
        <v>0</v>
      </c>
    </row>
    <row r="171" spans="1:7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>
        <v>0</v>
      </c>
      <c r="G171" s="67">
        <v>0</v>
      </c>
    </row>
    <row r="172" spans="1:7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>
        <v>0</v>
      </c>
      <c r="G172" s="67">
        <v>0</v>
      </c>
    </row>
    <row r="173" spans="1:7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>
        <v>0</v>
      </c>
      <c r="G173" s="67">
        <v>0</v>
      </c>
    </row>
    <row r="174" spans="1:7" ht="24" x14ac:dyDescent="0.2">
      <c r="A174" s="48" t="s">
        <v>342</v>
      </c>
      <c r="B174" s="50" t="s">
        <v>343</v>
      </c>
      <c r="C174" s="47" t="s">
        <v>342</v>
      </c>
      <c r="D174" s="7"/>
      <c r="E174" s="7">
        <v>0</v>
      </c>
      <c r="G174" s="67">
        <v>0</v>
      </c>
    </row>
    <row r="175" spans="1:7" ht="12.75" customHeight="1" x14ac:dyDescent="0.2">
      <c r="A175" s="48">
        <v>383</v>
      </c>
      <c r="B175" s="50" t="s">
        <v>344</v>
      </c>
      <c r="C175" s="47" t="s">
        <v>345</v>
      </c>
      <c r="D175" s="4">
        <f>SUM(D176:D180)</f>
        <v>0</v>
      </c>
      <c r="E175" s="4">
        <f>SUM(E176:E180)</f>
        <v>0</v>
      </c>
    </row>
    <row r="176" spans="1:7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>
        <v>0</v>
      </c>
      <c r="G176" s="67">
        <v>0</v>
      </c>
    </row>
    <row r="177" spans="1:7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>
        <v>0</v>
      </c>
      <c r="G177" s="67">
        <v>0</v>
      </c>
    </row>
    <row r="178" spans="1:7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>
        <v>0</v>
      </c>
      <c r="G178" s="67">
        <v>0</v>
      </c>
    </row>
    <row r="179" spans="1:7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>
        <v>0</v>
      </c>
      <c r="G179" s="67">
        <v>0</v>
      </c>
    </row>
    <row r="180" spans="1:7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>
        <v>0</v>
      </c>
      <c r="G180" s="67">
        <v>0</v>
      </c>
    </row>
    <row r="181" spans="1:7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7" ht="24" x14ac:dyDescent="0.2">
      <c r="A182" s="48">
        <v>3861</v>
      </c>
      <c r="B182" s="50" t="s">
        <v>358</v>
      </c>
      <c r="C182" s="47" t="s">
        <v>359</v>
      </c>
      <c r="D182" s="7"/>
      <c r="E182" s="7">
        <v>0</v>
      </c>
      <c r="G182" s="67">
        <v>0</v>
      </c>
    </row>
    <row r="183" spans="1:7" ht="24" x14ac:dyDescent="0.2">
      <c r="A183" s="48">
        <v>3862</v>
      </c>
      <c r="B183" s="39" t="s">
        <v>360</v>
      </c>
      <c r="C183" s="47" t="s">
        <v>361</v>
      </c>
      <c r="D183" s="7"/>
      <c r="E183" s="7">
        <v>0</v>
      </c>
      <c r="G183" s="67">
        <v>0</v>
      </c>
    </row>
    <row r="184" spans="1:7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>
        <v>0</v>
      </c>
      <c r="G184" s="67">
        <v>0</v>
      </c>
    </row>
    <row r="185" spans="1:7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>
        <v>0</v>
      </c>
      <c r="G185" s="67">
        <v>0</v>
      </c>
    </row>
    <row r="186" spans="1:7" ht="24" x14ac:dyDescent="0.2">
      <c r="A186" s="48" t="s">
        <v>366</v>
      </c>
      <c r="B186" s="39" t="s">
        <v>367</v>
      </c>
      <c r="C186" s="47" t="s">
        <v>366</v>
      </c>
      <c r="D186" s="7"/>
      <c r="E186" s="7">
        <v>0</v>
      </c>
      <c r="G186" s="67">
        <v>0</v>
      </c>
    </row>
    <row r="187" spans="1:7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7" x14ac:dyDescent="0.2">
      <c r="A188" s="32">
        <v>41</v>
      </c>
      <c r="B188" s="33" t="s">
        <v>370</v>
      </c>
      <c r="C188" s="47" t="s">
        <v>371</v>
      </c>
      <c r="D188" s="4">
        <f>D189+D193</f>
        <v>0</v>
      </c>
      <c r="E188" s="4">
        <f>E189+E193</f>
        <v>0</v>
      </c>
    </row>
    <row r="189" spans="1:7" ht="12.75" customHeight="1" x14ac:dyDescent="0.2">
      <c r="A189" s="48">
        <v>411</v>
      </c>
      <c r="B189" s="50" t="s">
        <v>372</v>
      </c>
      <c r="C189" s="47" t="s">
        <v>373</v>
      </c>
      <c r="D189" s="4">
        <f>SUM(D190:D192)</f>
        <v>0</v>
      </c>
      <c r="E189" s="4">
        <f>SUM(E190:E192)</f>
        <v>0</v>
      </c>
    </row>
    <row r="190" spans="1:7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>
        <v>0</v>
      </c>
      <c r="G190" s="67">
        <v>0</v>
      </c>
    </row>
    <row r="191" spans="1:7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>
        <v>0</v>
      </c>
      <c r="G191" s="67">
        <v>0</v>
      </c>
    </row>
    <row r="192" spans="1:7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>
        <v>0</v>
      </c>
      <c r="G192" s="67">
        <v>0</v>
      </c>
    </row>
    <row r="193" spans="1:7" ht="12.75" customHeight="1" x14ac:dyDescent="0.2">
      <c r="A193" s="48">
        <v>412</v>
      </c>
      <c r="B193" s="50" t="s">
        <v>380</v>
      </c>
      <c r="C193" s="47" t="s">
        <v>381</v>
      </c>
      <c r="D193" s="4">
        <f>SUM(D194:D199)</f>
        <v>0</v>
      </c>
      <c r="E193" s="4">
        <f>SUM(E194:E199)</f>
        <v>0</v>
      </c>
    </row>
    <row r="194" spans="1:7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>
        <v>0</v>
      </c>
      <c r="G194" s="67">
        <v>0</v>
      </c>
    </row>
    <row r="195" spans="1:7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>
        <v>0</v>
      </c>
      <c r="G195" s="67">
        <v>0</v>
      </c>
    </row>
    <row r="196" spans="1:7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>
        <v>0</v>
      </c>
      <c r="G196" s="67">
        <v>0</v>
      </c>
    </row>
    <row r="197" spans="1:7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>
        <v>0</v>
      </c>
      <c r="G197" s="67">
        <v>0</v>
      </c>
    </row>
    <row r="198" spans="1:7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>
        <v>0</v>
      </c>
      <c r="G198" s="67">
        <v>0</v>
      </c>
    </row>
    <row r="199" spans="1:7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>
        <v>0</v>
      </c>
      <c r="G199" s="67">
        <v>0</v>
      </c>
    </row>
    <row r="200" spans="1:7" ht="24" x14ac:dyDescent="0.2">
      <c r="A200" s="48">
        <v>42</v>
      </c>
      <c r="B200" s="51" t="s">
        <v>394</v>
      </c>
      <c r="C200" s="47" t="s">
        <v>395</v>
      </c>
      <c r="D200" s="4">
        <f>D201+D206+D215+D220+D225+D228</f>
        <v>0</v>
      </c>
      <c r="E200" s="4">
        <f>E201+E206+E215+E220+E225+E228</f>
        <v>0</v>
      </c>
    </row>
    <row r="201" spans="1:7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7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>
        <v>0</v>
      </c>
      <c r="G202" s="67">
        <v>0</v>
      </c>
    </row>
    <row r="203" spans="1:7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0</v>
      </c>
      <c r="G203" s="67">
        <v>0</v>
      </c>
    </row>
    <row r="204" spans="1:7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>
        <v>0</v>
      </c>
      <c r="G204" s="67">
        <v>0</v>
      </c>
    </row>
    <row r="205" spans="1:7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>
        <v>0</v>
      </c>
      <c r="G205" s="67">
        <v>0</v>
      </c>
    </row>
    <row r="206" spans="1:7" ht="12.75" customHeight="1" x14ac:dyDescent="0.2">
      <c r="A206" s="48">
        <v>422</v>
      </c>
      <c r="B206" s="50" t="s">
        <v>406</v>
      </c>
      <c r="C206" s="47" t="s">
        <v>407</v>
      </c>
      <c r="D206" s="4">
        <f>SUM(D207:D214)</f>
        <v>0</v>
      </c>
      <c r="E206" s="4">
        <f>SUM(E207:E214)</f>
        <v>0</v>
      </c>
    </row>
    <row r="207" spans="1:7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0</v>
      </c>
      <c r="G207" s="67">
        <v>0</v>
      </c>
    </row>
    <row r="208" spans="1:7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>
        <v>0</v>
      </c>
      <c r="G208" s="67">
        <v>0</v>
      </c>
    </row>
    <row r="209" spans="1:7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>
        <v>0</v>
      </c>
      <c r="G209" s="67">
        <v>0</v>
      </c>
    </row>
    <row r="210" spans="1:7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>
        <v>0</v>
      </c>
      <c r="G210" s="67">
        <v>0</v>
      </c>
    </row>
    <row r="211" spans="1:7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>
        <v>0</v>
      </c>
      <c r="G211" s="67">
        <v>0</v>
      </c>
    </row>
    <row r="212" spans="1:7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>
        <v>0</v>
      </c>
      <c r="G212" s="67">
        <v>0</v>
      </c>
    </row>
    <row r="213" spans="1:7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0</v>
      </c>
      <c r="G213" s="67">
        <v>0</v>
      </c>
    </row>
    <row r="214" spans="1:7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>
        <v>0</v>
      </c>
      <c r="G214" s="67">
        <v>0</v>
      </c>
    </row>
    <row r="215" spans="1:7" ht="12.75" customHeight="1" x14ac:dyDescent="0.2">
      <c r="A215" s="48">
        <v>423</v>
      </c>
      <c r="B215" s="50" t="s">
        <v>424</v>
      </c>
      <c r="C215" s="47" t="s">
        <v>425</v>
      </c>
      <c r="D215" s="4">
        <f>SUM(D216:D219)</f>
        <v>0</v>
      </c>
      <c r="E215" s="4">
        <f>SUM(E216:E219)</f>
        <v>0</v>
      </c>
    </row>
    <row r="216" spans="1:7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>
        <v>0</v>
      </c>
      <c r="G216" s="67">
        <v>0</v>
      </c>
    </row>
    <row r="217" spans="1:7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>
        <v>0</v>
      </c>
      <c r="G217" s="67">
        <v>0</v>
      </c>
    </row>
    <row r="218" spans="1:7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>
        <v>0</v>
      </c>
      <c r="G218" s="67">
        <v>0</v>
      </c>
    </row>
    <row r="219" spans="1:7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>
        <v>0</v>
      </c>
      <c r="G219" s="67">
        <v>0</v>
      </c>
    </row>
    <row r="220" spans="1:7" x14ac:dyDescent="0.2">
      <c r="A220" s="48">
        <v>424</v>
      </c>
      <c r="B220" s="50" t="s">
        <v>434</v>
      </c>
      <c r="C220" s="47" t="s">
        <v>435</v>
      </c>
      <c r="D220" s="4">
        <f>SUM(D221:D224)</f>
        <v>0</v>
      </c>
      <c r="E220" s="4">
        <f>SUM(E221:E224)</f>
        <v>0</v>
      </c>
    </row>
    <row r="221" spans="1:7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>
        <v>0</v>
      </c>
      <c r="G221" s="67">
        <v>0</v>
      </c>
    </row>
    <row r="222" spans="1:7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>
        <v>0</v>
      </c>
      <c r="G222" s="67">
        <v>0</v>
      </c>
    </row>
    <row r="223" spans="1:7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>
        <v>0</v>
      </c>
      <c r="G223" s="67">
        <v>0</v>
      </c>
    </row>
    <row r="224" spans="1:7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>
        <v>0</v>
      </c>
      <c r="G224" s="67">
        <v>0</v>
      </c>
    </row>
    <row r="225" spans="1:7" ht="12.75" customHeight="1" x14ac:dyDescent="0.2">
      <c r="A225" s="48">
        <v>425</v>
      </c>
      <c r="B225" s="50" t="s">
        <v>444</v>
      </c>
      <c r="C225" s="47" t="s">
        <v>445</v>
      </c>
      <c r="D225" s="4">
        <f>SUM(D226:D227)</f>
        <v>0</v>
      </c>
      <c r="E225" s="4">
        <f>SUM(E226:E227)</f>
        <v>0</v>
      </c>
    </row>
    <row r="226" spans="1:7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>
        <v>0</v>
      </c>
      <c r="G226" s="67">
        <v>0</v>
      </c>
    </row>
    <row r="227" spans="1:7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>
        <v>0</v>
      </c>
      <c r="G227" s="67">
        <v>0</v>
      </c>
    </row>
    <row r="228" spans="1:7" ht="12.75" customHeight="1" x14ac:dyDescent="0.2">
      <c r="A228" s="48">
        <v>426</v>
      </c>
      <c r="B228" s="50" t="s">
        <v>450</v>
      </c>
      <c r="C228" s="47" t="s">
        <v>451</v>
      </c>
      <c r="D228" s="4">
        <f>SUM(D229:D232)</f>
        <v>0</v>
      </c>
      <c r="E228" s="4">
        <f>SUM(E229:E232)</f>
        <v>0</v>
      </c>
    </row>
    <row r="229" spans="1:7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>
        <v>0</v>
      </c>
      <c r="G229" s="67">
        <v>0</v>
      </c>
    </row>
    <row r="230" spans="1:7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>
        <v>0</v>
      </c>
      <c r="G230" s="67">
        <v>0</v>
      </c>
    </row>
    <row r="231" spans="1:7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>
        <v>0</v>
      </c>
      <c r="G231" s="67">
        <v>0</v>
      </c>
    </row>
    <row r="232" spans="1:7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>
        <v>0</v>
      </c>
      <c r="G232" s="67">
        <v>0</v>
      </c>
    </row>
    <row r="233" spans="1:7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7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7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>
        <v>0</v>
      </c>
      <c r="G235" s="67">
        <v>0</v>
      </c>
    </row>
    <row r="236" spans="1:7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>
        <v>0</v>
      </c>
      <c r="G236" s="67">
        <v>0</v>
      </c>
    </row>
    <row r="237" spans="1:7" ht="12.75" customHeight="1" x14ac:dyDescent="0.2">
      <c r="A237" s="48">
        <v>44</v>
      </c>
      <c r="B237" s="50" t="s">
        <v>468</v>
      </c>
      <c r="C237" s="47" t="s">
        <v>469</v>
      </c>
      <c r="D237" s="4">
        <f>D238</f>
        <v>0</v>
      </c>
      <c r="E237" s="4">
        <f>E238</f>
        <v>0</v>
      </c>
    </row>
    <row r="238" spans="1:7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>
        <v>0</v>
      </c>
      <c r="G238" s="67">
        <v>0</v>
      </c>
    </row>
    <row r="239" spans="1:7" x14ac:dyDescent="0.2">
      <c r="A239" s="48">
        <v>45</v>
      </c>
      <c r="B239" s="50" t="s">
        <v>472</v>
      </c>
      <c r="C239" s="47" t="s">
        <v>473</v>
      </c>
      <c r="D239" s="4">
        <f>SUM(D240:D243)</f>
        <v>0</v>
      </c>
      <c r="E239" s="4">
        <f>SUM(E240:E243)</f>
        <v>0</v>
      </c>
    </row>
    <row r="240" spans="1:7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>
        <v>0</v>
      </c>
      <c r="G240" s="67">
        <v>0</v>
      </c>
    </row>
    <row r="241" spans="1:7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>
        <v>0</v>
      </c>
      <c r="G241" s="67">
        <v>0</v>
      </c>
    </row>
    <row r="242" spans="1:7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>
        <v>0</v>
      </c>
      <c r="G242" s="67">
        <v>0</v>
      </c>
    </row>
    <row r="243" spans="1:7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>
        <v>0</v>
      </c>
      <c r="G243" s="67">
        <v>0</v>
      </c>
    </row>
    <row r="244" spans="1:7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7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7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7" ht="24" x14ac:dyDescent="0.2">
      <c r="A247" s="48">
        <v>5121</v>
      </c>
      <c r="B247" s="50" t="s">
        <v>488</v>
      </c>
      <c r="C247" s="47" t="s">
        <v>489</v>
      </c>
      <c r="D247" s="7"/>
      <c r="E247" s="7">
        <v>0</v>
      </c>
      <c r="G247" s="67">
        <v>0</v>
      </c>
    </row>
    <row r="248" spans="1:7" ht="24" x14ac:dyDescent="0.2">
      <c r="A248" s="48">
        <v>5122</v>
      </c>
      <c r="B248" s="50" t="s">
        <v>490</v>
      </c>
      <c r="C248" s="47" t="s">
        <v>491</v>
      </c>
      <c r="D248" s="7"/>
      <c r="E248" s="7">
        <v>0</v>
      </c>
      <c r="G248" s="67">
        <v>0</v>
      </c>
    </row>
    <row r="249" spans="1:7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7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>
        <v>0</v>
      </c>
      <c r="G250" s="67">
        <v>0</v>
      </c>
    </row>
    <row r="251" spans="1:7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>
        <v>0</v>
      </c>
      <c r="G251" s="67">
        <v>0</v>
      </c>
    </row>
    <row r="252" spans="1:7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>
        <v>0</v>
      </c>
      <c r="G252" s="67">
        <v>0</v>
      </c>
    </row>
    <row r="253" spans="1:7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>
        <v>0</v>
      </c>
      <c r="G253" s="67">
        <v>0</v>
      </c>
    </row>
    <row r="254" spans="1:7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7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>
        <v>0</v>
      </c>
      <c r="G255" s="67">
        <v>0</v>
      </c>
    </row>
    <row r="256" spans="1:7" x14ac:dyDescent="0.2">
      <c r="A256" s="48">
        <v>5154</v>
      </c>
      <c r="B256" s="50" t="s">
        <v>506</v>
      </c>
      <c r="C256" s="47" t="s">
        <v>507</v>
      </c>
      <c r="D256" s="7"/>
      <c r="E256" s="7">
        <v>0</v>
      </c>
      <c r="G256" s="67">
        <v>0</v>
      </c>
    </row>
    <row r="257" spans="1:7" ht="24" x14ac:dyDescent="0.2">
      <c r="A257" s="48">
        <v>5155</v>
      </c>
      <c r="B257" s="50" t="s">
        <v>508</v>
      </c>
      <c r="C257" s="47" t="s">
        <v>509</v>
      </c>
      <c r="D257" s="7"/>
      <c r="E257" s="7">
        <v>0</v>
      </c>
      <c r="G257" s="67">
        <v>0</v>
      </c>
    </row>
    <row r="258" spans="1:7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>
        <v>0</v>
      </c>
      <c r="G258" s="67">
        <v>0</v>
      </c>
    </row>
    <row r="259" spans="1:7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>
        <v>0</v>
      </c>
      <c r="G259" s="67">
        <v>0</v>
      </c>
    </row>
    <row r="260" spans="1:7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>
        <v>0</v>
      </c>
      <c r="G260" s="67">
        <v>0</v>
      </c>
    </row>
    <row r="261" spans="1:7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7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>
        <v>0</v>
      </c>
      <c r="G262" s="67">
        <v>0</v>
      </c>
    </row>
    <row r="263" spans="1:7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>
        <v>0</v>
      </c>
      <c r="G263" s="67">
        <v>0</v>
      </c>
    </row>
    <row r="264" spans="1:7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>
        <v>0</v>
      </c>
      <c r="G264" s="67">
        <v>0</v>
      </c>
    </row>
    <row r="265" spans="1:7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>
        <v>0</v>
      </c>
      <c r="G265" s="67">
        <v>0</v>
      </c>
    </row>
    <row r="266" spans="1:7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7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>
        <v>0</v>
      </c>
      <c r="G267" s="67">
        <v>0</v>
      </c>
    </row>
    <row r="268" spans="1:7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>
        <v>0</v>
      </c>
      <c r="G268" s="67">
        <v>0</v>
      </c>
    </row>
    <row r="269" spans="1:7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>
        <v>0</v>
      </c>
      <c r="G269" s="67">
        <v>0</v>
      </c>
    </row>
    <row r="270" spans="1:7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>
        <v>0</v>
      </c>
      <c r="G270" s="67">
        <v>0</v>
      </c>
    </row>
    <row r="271" spans="1:7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>
        <v>0</v>
      </c>
      <c r="G271" s="67">
        <v>0</v>
      </c>
    </row>
    <row r="272" spans="1:7" x14ac:dyDescent="0.2">
      <c r="A272" s="38">
        <v>5176</v>
      </c>
      <c r="B272" s="39" t="s">
        <v>538</v>
      </c>
      <c r="C272" s="40" t="s">
        <v>539</v>
      </c>
      <c r="D272" s="5"/>
      <c r="E272" s="5">
        <v>0</v>
      </c>
      <c r="G272" s="67">
        <v>0</v>
      </c>
    </row>
    <row r="273" spans="1:7" x14ac:dyDescent="0.2">
      <c r="A273" s="38">
        <v>5177</v>
      </c>
      <c r="B273" s="49" t="s">
        <v>540</v>
      </c>
      <c r="C273" s="40" t="s">
        <v>541</v>
      </c>
      <c r="D273" s="5"/>
      <c r="E273" s="5">
        <v>0</v>
      </c>
      <c r="G273" s="67">
        <v>0</v>
      </c>
    </row>
    <row r="274" spans="1:7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7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7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>
        <v>0</v>
      </c>
      <c r="G276" s="72">
        <v>0</v>
      </c>
    </row>
    <row r="277" spans="1:7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>
        <v>0</v>
      </c>
      <c r="G277" s="72">
        <v>0</v>
      </c>
    </row>
    <row r="278" spans="1:7" s="72" customFormat="1" x14ac:dyDescent="0.2">
      <c r="A278" s="38">
        <v>5314</v>
      </c>
      <c r="B278" s="39" t="s">
        <v>550</v>
      </c>
      <c r="C278" s="40" t="s">
        <v>551</v>
      </c>
      <c r="D278" s="5"/>
      <c r="E278" s="5">
        <v>0</v>
      </c>
      <c r="G278" s="72">
        <v>0</v>
      </c>
    </row>
    <row r="279" spans="1:7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7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>
        <v>0</v>
      </c>
      <c r="G280" s="72">
        <v>0</v>
      </c>
    </row>
    <row r="281" spans="1:7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7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>
        <v>0</v>
      </c>
      <c r="G282" s="72">
        <v>0</v>
      </c>
    </row>
    <row r="283" spans="1:7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>
        <v>0</v>
      </c>
      <c r="G283" s="72">
        <v>0</v>
      </c>
    </row>
    <row r="284" spans="1:7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7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>
        <v>0</v>
      </c>
      <c r="G285" s="72">
        <v>0</v>
      </c>
    </row>
    <row r="286" spans="1:7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>
        <v>0</v>
      </c>
      <c r="G286" s="72">
        <v>0</v>
      </c>
    </row>
    <row r="287" spans="1:7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7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7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>
        <v>0</v>
      </c>
      <c r="G289" s="72">
        <v>0</v>
      </c>
    </row>
    <row r="290" spans="1:7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>
        <v>0</v>
      </c>
      <c r="G290" s="72">
        <v>0</v>
      </c>
    </row>
    <row r="291" spans="1:7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>
        <v>0</v>
      </c>
      <c r="G291" s="72">
        <v>0</v>
      </c>
    </row>
    <row r="292" spans="1:7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>
        <v>0</v>
      </c>
      <c r="G292" s="72">
        <v>0</v>
      </c>
    </row>
    <row r="293" spans="1:7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7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>
        <v>0</v>
      </c>
      <c r="G294" s="72">
        <v>0</v>
      </c>
    </row>
    <row r="295" spans="1:7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>
        <v>0</v>
      </c>
      <c r="G295" s="72">
        <v>0</v>
      </c>
    </row>
    <row r="296" spans="1:7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>
        <v>0</v>
      </c>
      <c r="G296" s="72">
        <v>0</v>
      </c>
    </row>
    <row r="297" spans="1:7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7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>
        <v>0</v>
      </c>
      <c r="G298" s="72">
        <v>0</v>
      </c>
    </row>
    <row r="299" spans="1:7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7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>
        <v>0</v>
      </c>
      <c r="G300" s="72">
        <v>0</v>
      </c>
    </row>
    <row r="301" spans="1:7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>
        <v>0</v>
      </c>
      <c r="G301" s="72">
        <v>0</v>
      </c>
    </row>
    <row r="302" spans="1:7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>
        <v>0</v>
      </c>
      <c r="G302" s="72">
        <v>0</v>
      </c>
    </row>
    <row r="303" spans="1:7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>
        <v>0</v>
      </c>
      <c r="G303" s="72">
        <v>0</v>
      </c>
    </row>
    <row r="304" spans="1:7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>
        <v>0</v>
      </c>
      <c r="G304" s="72">
        <v>0</v>
      </c>
    </row>
    <row r="305" spans="1:7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>
        <v>0</v>
      </c>
      <c r="G305" s="72">
        <v>0</v>
      </c>
    </row>
    <row r="306" spans="1:7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7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>
        <v>0</v>
      </c>
      <c r="G307" s="72">
        <v>0</v>
      </c>
    </row>
    <row r="308" spans="1:7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>
        <v>0</v>
      </c>
      <c r="G308" s="72">
        <v>0</v>
      </c>
    </row>
    <row r="309" spans="1:7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>
        <v>0</v>
      </c>
      <c r="G309" s="72">
        <v>0</v>
      </c>
    </row>
    <row r="310" spans="1:7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>
        <v>0</v>
      </c>
      <c r="G310" s="72">
        <v>0</v>
      </c>
    </row>
    <row r="311" spans="1:7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7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>
        <v>0</v>
      </c>
      <c r="G312" s="72">
        <v>0</v>
      </c>
    </row>
    <row r="313" spans="1:7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>
        <v>0</v>
      </c>
      <c r="G313" s="72">
        <v>0</v>
      </c>
    </row>
    <row r="314" spans="1:7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>
        <v>0</v>
      </c>
      <c r="G314" s="72">
        <v>0</v>
      </c>
    </row>
    <row r="315" spans="1:7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>
        <v>0</v>
      </c>
      <c r="G315" s="72">
        <v>0</v>
      </c>
    </row>
    <row r="316" spans="1:7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>
        <v>0</v>
      </c>
      <c r="G316" s="72">
        <v>0</v>
      </c>
    </row>
    <row r="317" spans="1:7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>
        <v>0</v>
      </c>
      <c r="G317" s="72">
        <v>0</v>
      </c>
    </row>
    <row r="318" spans="1:7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>
        <v>0</v>
      </c>
      <c r="G318" s="72">
        <v>0</v>
      </c>
    </row>
    <row r="319" spans="1:7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7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7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>
        <v>0</v>
      </c>
      <c r="G321" s="67">
        <v>0</v>
      </c>
    </row>
    <row r="322" spans="1:7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>
        <v>0</v>
      </c>
      <c r="G322" s="67">
        <v>0</v>
      </c>
    </row>
    <row r="323" spans="1:7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>
        <v>0</v>
      </c>
      <c r="G323" s="67">
        <v>0</v>
      </c>
    </row>
    <row r="324" spans="1:7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>
        <v>0</v>
      </c>
      <c r="G324" s="67">
        <v>0</v>
      </c>
    </row>
    <row r="325" spans="1:7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7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>
        <v>0</v>
      </c>
      <c r="G326" s="67">
        <v>0</v>
      </c>
    </row>
    <row r="327" spans="1:7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>
        <v>0</v>
      </c>
      <c r="G327" s="67">
        <v>0</v>
      </c>
    </row>
    <row r="328" spans="1:7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>
        <v>0</v>
      </c>
      <c r="G328" s="67">
        <v>0</v>
      </c>
    </row>
    <row r="329" spans="1:7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>
        <v>0</v>
      </c>
      <c r="G329" s="67">
        <v>0</v>
      </c>
    </row>
    <row r="330" spans="1:7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>
        <v>0</v>
      </c>
      <c r="G330" s="67">
        <v>0</v>
      </c>
    </row>
    <row r="331" spans="1:7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>
        <v>0</v>
      </c>
      <c r="G331" s="67">
        <v>0</v>
      </c>
    </row>
    <row r="332" spans="1:7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>
        <v>0</v>
      </c>
      <c r="G332" s="67">
        <v>0</v>
      </c>
    </row>
    <row r="333" spans="1:7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>
        <v>0</v>
      </c>
      <c r="G333" s="67">
        <v>0</v>
      </c>
    </row>
    <row r="334" spans="1:7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7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  <c r="F335" s="75">
        <v>0</v>
      </c>
      <c r="G335" s="75">
        <v>0</v>
      </c>
    </row>
    <row r="336" spans="1:7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  <c r="F336" s="75">
        <v>0</v>
      </c>
      <c r="G336" s="75">
        <v>0</v>
      </c>
    </row>
    <row r="337" spans="1:7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  <c r="F337" s="75">
        <v>0</v>
      </c>
      <c r="G337" s="75">
        <v>0</v>
      </c>
    </row>
    <row r="338" spans="1:7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7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  <c r="F339" s="75">
        <v>0</v>
      </c>
      <c r="G339" s="75">
        <v>0</v>
      </c>
    </row>
    <row r="340" spans="1:7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  <c r="F340" s="75">
        <v>0</v>
      </c>
      <c r="G340" s="75">
        <v>0</v>
      </c>
    </row>
    <row r="341" spans="1:7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  <c r="F341" s="75">
        <v>0</v>
      </c>
      <c r="G341" s="75">
        <v>0</v>
      </c>
    </row>
    <row r="342" spans="1:7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  <c r="F342" s="75">
        <v>0</v>
      </c>
      <c r="G342" s="75">
        <v>0</v>
      </c>
    </row>
    <row r="343" spans="1:7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  <c r="F343" s="75">
        <v>0</v>
      </c>
      <c r="G343" s="75">
        <v>0</v>
      </c>
    </row>
    <row r="344" spans="1:7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  <c r="F344" s="75">
        <v>0</v>
      </c>
      <c r="G344" s="75">
        <v>0</v>
      </c>
    </row>
    <row r="345" spans="1:7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  <c r="F345" s="75">
        <v>0</v>
      </c>
      <c r="G345" s="75">
        <v>0</v>
      </c>
    </row>
    <row r="346" spans="1:7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  <c r="F346" s="75">
        <v>0</v>
      </c>
      <c r="G346" s="75">
        <v>0</v>
      </c>
    </row>
    <row r="347" spans="1:7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7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  <c r="F348" s="75">
        <v>0</v>
      </c>
      <c r="G348" s="75">
        <v>0</v>
      </c>
    </row>
    <row r="349" spans="1:7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  <c r="F349" s="75">
        <v>0</v>
      </c>
      <c r="G349" s="75">
        <v>0</v>
      </c>
    </row>
    <row r="350" spans="1:7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  <c r="F350" s="75">
        <v>0</v>
      </c>
      <c r="G350" s="75">
        <v>0</v>
      </c>
    </row>
    <row r="351" spans="1:7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  <c r="F351" s="75">
        <v>0</v>
      </c>
      <c r="G351" s="75">
        <v>0</v>
      </c>
    </row>
    <row r="352" spans="1:7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7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  <c r="F353" s="77">
        <v>0</v>
      </c>
      <c r="G353" s="77">
        <v>0</v>
      </c>
    </row>
    <row r="354" spans="1:7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  <c r="F354" s="77">
        <v>0</v>
      </c>
      <c r="G354" s="77">
        <v>0</v>
      </c>
    </row>
    <row r="355" spans="1:7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  <c r="F355" s="77">
        <v>0</v>
      </c>
      <c r="G355" s="77">
        <v>0</v>
      </c>
    </row>
    <row r="356" spans="1:7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  <c r="F356" s="77">
        <v>0</v>
      </c>
      <c r="G356" s="77">
        <v>0</v>
      </c>
    </row>
    <row r="357" spans="1:7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7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  <c r="F358" s="77">
        <v>0</v>
      </c>
      <c r="G358" s="77">
        <v>0</v>
      </c>
    </row>
    <row r="359" spans="1:7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  <c r="F359" s="77">
        <v>0</v>
      </c>
      <c r="G359" s="77">
        <v>0</v>
      </c>
    </row>
    <row r="360" spans="1:7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  <c r="F360" s="77">
        <v>0</v>
      </c>
      <c r="G360" s="77">
        <v>0</v>
      </c>
    </row>
    <row r="361" spans="1:7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  <c r="F361" s="77">
        <v>0</v>
      </c>
      <c r="G361" s="77">
        <v>0</v>
      </c>
    </row>
    <row r="362" spans="1:7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  <c r="F362" s="77">
        <v>0</v>
      </c>
      <c r="G362" s="77">
        <v>0</v>
      </c>
    </row>
    <row r="363" spans="1:7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  <c r="F363" s="77">
        <v>0</v>
      </c>
      <c r="G363" s="77">
        <v>0</v>
      </c>
    </row>
    <row r="364" spans="1:7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  <c r="F364" s="77">
        <v>0</v>
      </c>
      <c r="G364" s="77">
        <v>0</v>
      </c>
    </row>
    <row r="365" spans="1:7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  <c r="F365" s="77">
        <v>0</v>
      </c>
      <c r="G365" s="77">
        <v>0</v>
      </c>
    </row>
    <row r="366" spans="1:7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  <c r="F366" s="72">
        <v>0</v>
      </c>
      <c r="G366" s="72">
        <v>0</v>
      </c>
    </row>
    <row r="367" spans="1:7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7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  <c r="F368" s="72">
        <v>0</v>
      </c>
      <c r="G368" s="72">
        <v>0</v>
      </c>
    </row>
    <row r="369" spans="1:7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  <c r="F369" s="72">
        <v>0</v>
      </c>
      <c r="G369" s="72">
        <v>0</v>
      </c>
    </row>
    <row r="370" spans="1:7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  <c r="F370" s="78">
        <v>0</v>
      </c>
      <c r="G370" s="78">
        <v>0</v>
      </c>
    </row>
    <row r="371" spans="1:7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7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7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  <c r="F373" s="77">
        <v>0</v>
      </c>
      <c r="G373" s="77">
        <v>0</v>
      </c>
    </row>
    <row r="374" spans="1:7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7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  <c r="F375" s="77">
        <v>0</v>
      </c>
      <c r="G375" s="77">
        <v>0</v>
      </c>
    </row>
    <row r="376" spans="1:7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  <c r="F376" s="77">
        <v>0</v>
      </c>
      <c r="G376" s="77">
        <v>0</v>
      </c>
    </row>
    <row r="377" spans="1:7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  <c r="F377" s="77">
        <v>0</v>
      </c>
      <c r="G377" s="77">
        <v>0</v>
      </c>
    </row>
    <row r="378" spans="1:7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  <c r="F378" s="77">
        <v>0</v>
      </c>
      <c r="G378" s="77">
        <v>0</v>
      </c>
    </row>
    <row r="379" spans="1:7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  <c r="F379" s="77">
        <v>0</v>
      </c>
      <c r="G379" s="77">
        <v>0</v>
      </c>
    </row>
    <row r="380" spans="1:7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  <c r="F380" s="77">
        <v>0</v>
      </c>
      <c r="G380" s="77">
        <v>0</v>
      </c>
    </row>
    <row r="381" spans="1:7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  <c r="F381" s="77">
        <v>0</v>
      </c>
      <c r="G381" s="77">
        <v>0</v>
      </c>
    </row>
    <row r="382" spans="1:7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  <c r="F382" s="77">
        <v>0</v>
      </c>
      <c r="G382" s="77">
        <v>0</v>
      </c>
    </row>
    <row r="383" spans="1:7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  <c r="F383" s="80">
        <v>0</v>
      </c>
      <c r="G383" s="80">
        <v>0</v>
      </c>
    </row>
    <row r="384" spans="1:7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  <c r="F384" s="80">
        <v>0</v>
      </c>
      <c r="G384" s="80">
        <v>0</v>
      </c>
    </row>
    <row r="385" spans="1:7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7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  <c r="F386" s="72">
        <v>0</v>
      </c>
      <c r="G386" s="72">
        <v>0</v>
      </c>
    </row>
    <row r="387" spans="1:7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  <c r="F387" s="72">
        <v>0</v>
      </c>
      <c r="G387" s="72">
        <v>0</v>
      </c>
    </row>
    <row r="388" spans="1:7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  <c r="F388" s="72">
        <v>0</v>
      </c>
      <c r="G388" s="72">
        <v>0</v>
      </c>
    </row>
    <row r="389" spans="1:7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  <c r="F389" s="72">
        <v>0</v>
      </c>
      <c r="G389" s="72">
        <v>0</v>
      </c>
    </row>
    <row r="390" spans="1:7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  <c r="F390" s="72">
        <v>0</v>
      </c>
      <c r="G390" s="72">
        <v>0</v>
      </c>
    </row>
    <row r="391" spans="1:7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  <c r="F391" s="72">
        <v>0</v>
      </c>
      <c r="G391" s="72">
        <v>0</v>
      </c>
    </row>
    <row r="392" spans="1:7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  <c r="F392" s="72">
        <v>0</v>
      </c>
      <c r="G392" s="72">
        <v>0</v>
      </c>
    </row>
    <row r="393" spans="1:7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  <c r="F393" s="72">
        <v>0</v>
      </c>
      <c r="G393" s="72">
        <v>0</v>
      </c>
    </row>
    <row r="394" spans="1:7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  <c r="F394" s="72">
        <v>0</v>
      </c>
      <c r="G394" s="72">
        <v>0</v>
      </c>
    </row>
    <row r="395" spans="1:7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7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  <c r="F396" s="72">
        <v>0</v>
      </c>
      <c r="G396" s="72">
        <v>0</v>
      </c>
    </row>
    <row r="397" spans="1:7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  <c r="F397" s="72">
        <v>0</v>
      </c>
      <c r="G397" s="72">
        <v>0</v>
      </c>
    </row>
    <row r="398" spans="1:7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  <c r="F398" s="72">
        <v>0</v>
      </c>
      <c r="G398" s="72">
        <v>0</v>
      </c>
    </row>
    <row r="399" spans="1:7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  <c r="F399" s="72">
        <v>0</v>
      </c>
      <c r="G399" s="72">
        <v>0</v>
      </c>
    </row>
    <row r="400" spans="1:7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  <c r="F400" s="72">
        <v>0</v>
      </c>
      <c r="G400" s="72">
        <v>0</v>
      </c>
    </row>
    <row r="401" spans="1:7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  <c r="F401" s="72">
        <v>0</v>
      </c>
      <c r="G401" s="72">
        <v>0</v>
      </c>
    </row>
    <row r="402" spans="1:7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  <c r="F402" s="72">
        <v>0</v>
      </c>
      <c r="G402" s="72">
        <v>0</v>
      </c>
    </row>
    <row r="403" spans="1:7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  <c r="F403" s="72">
        <v>0</v>
      </c>
      <c r="G403" s="72">
        <v>0</v>
      </c>
    </row>
    <row r="404" spans="1:7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  <c r="F404" s="72">
        <v>0</v>
      </c>
      <c r="G404" s="72">
        <v>0</v>
      </c>
    </row>
    <row r="405" spans="1:7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7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  <c r="F406" s="72">
        <v>0</v>
      </c>
      <c r="G406" s="72">
        <v>0</v>
      </c>
    </row>
    <row r="407" spans="1:7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  <c r="F407" s="72">
        <v>0</v>
      </c>
      <c r="G407" s="72">
        <v>0</v>
      </c>
    </row>
    <row r="408" spans="1:7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  <c r="F408" s="72">
        <v>0</v>
      </c>
      <c r="G408" s="72">
        <v>0</v>
      </c>
    </row>
    <row r="409" spans="1:7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  <c r="F409" s="72">
        <v>0</v>
      </c>
      <c r="G409" s="72">
        <v>0</v>
      </c>
    </row>
    <row r="410" spans="1:7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7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  <c r="F411" s="72">
        <v>0</v>
      </c>
      <c r="G411" s="72">
        <v>0</v>
      </c>
    </row>
    <row r="412" spans="1:7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  <c r="F412" s="72">
        <v>0</v>
      </c>
      <c r="G412" s="72">
        <v>0</v>
      </c>
    </row>
    <row r="413" spans="1:7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  <c r="F413" s="72">
        <v>0</v>
      </c>
      <c r="G413" s="72">
        <v>0</v>
      </c>
    </row>
    <row r="414" spans="1:7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  <c r="F414" s="72">
        <v>0</v>
      </c>
      <c r="G414" s="72">
        <v>0</v>
      </c>
    </row>
    <row r="415" spans="1:7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7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  <c r="F416" s="72">
        <v>0</v>
      </c>
      <c r="G416" s="72">
        <v>0</v>
      </c>
    </row>
    <row r="417" spans="1:7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  <c r="F417" s="72">
        <v>0</v>
      </c>
      <c r="G417" s="72">
        <v>0</v>
      </c>
    </row>
    <row r="418" spans="1:7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  <c r="F418" s="72">
        <v>0</v>
      </c>
      <c r="G418" s="72">
        <v>0</v>
      </c>
    </row>
    <row r="419" spans="1:7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  <c r="F419" s="72">
        <v>0</v>
      </c>
      <c r="G419" s="72">
        <v>0</v>
      </c>
    </row>
    <row r="420" spans="1:7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  <c r="F420" s="72">
        <v>0</v>
      </c>
      <c r="G420" s="72">
        <v>0</v>
      </c>
    </row>
    <row r="421" spans="1:7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  <c r="F421" s="72">
        <v>0</v>
      </c>
      <c r="G421" s="72">
        <v>0</v>
      </c>
    </row>
    <row r="422" spans="1:7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  <c r="F422" s="72">
        <v>0</v>
      </c>
      <c r="G422" s="72">
        <v>0</v>
      </c>
    </row>
    <row r="423" spans="1:7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  <c r="F423" s="72">
        <v>0</v>
      </c>
      <c r="G423" s="72">
        <v>0</v>
      </c>
    </row>
    <row r="424" spans="1:7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7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  <c r="F425" s="72">
        <v>0</v>
      </c>
      <c r="G425" s="72">
        <v>0</v>
      </c>
    </row>
    <row r="426" spans="1:7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  <c r="F426" s="72">
        <v>0</v>
      </c>
      <c r="G426" s="72">
        <v>0</v>
      </c>
    </row>
    <row r="427" spans="1:7" ht="15" customHeight="1" x14ac:dyDescent="0.2"/>
    <row r="428" spans="1:7" ht="15" customHeight="1" x14ac:dyDescent="0.2"/>
    <row r="429" spans="1:7" ht="15" customHeight="1" x14ac:dyDescent="0.2"/>
    <row r="430" spans="1:7" ht="15" customHeight="1" x14ac:dyDescent="0.2"/>
    <row r="431" spans="1:7" ht="15" customHeight="1" x14ac:dyDescent="0.2"/>
    <row r="432" spans="1:7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  <c r="G9" s="74">
        <v>0</v>
      </c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  <c r="G10" s="74">
        <v>0</v>
      </c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  <c r="G12" s="74">
        <v>0</v>
      </c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  <c r="G13" s="74">
        <v>0</v>
      </c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  <c r="G15" s="67">
        <v>0</v>
      </c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  <c r="G16" s="67">
        <v>0</v>
      </c>
    </row>
    <row r="17" spans="1:7" x14ac:dyDescent="0.2">
      <c r="A17" s="38">
        <v>6323</v>
      </c>
      <c r="B17" s="39" t="s">
        <v>34</v>
      </c>
      <c r="C17" s="37" t="s">
        <v>35</v>
      </c>
      <c r="D17" s="5"/>
      <c r="E17" s="5">
        <v>0</v>
      </c>
      <c r="F17" s="72"/>
      <c r="G17" s="67">
        <v>0</v>
      </c>
    </row>
    <row r="18" spans="1:7" x14ac:dyDescent="0.2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  <c r="G18" s="67">
        <v>0</v>
      </c>
    </row>
    <row r="19" spans="1:7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7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7" x14ac:dyDescent="0.2">
      <c r="A21" s="38" t="s">
        <v>42</v>
      </c>
      <c r="B21" s="39" t="s">
        <v>43</v>
      </c>
      <c r="C21" s="40" t="s">
        <v>42</v>
      </c>
      <c r="D21" s="5"/>
      <c r="E21" s="5">
        <v>0</v>
      </c>
      <c r="F21" s="72"/>
      <c r="G21" s="67">
        <v>0</v>
      </c>
    </row>
    <row r="22" spans="1:7" x14ac:dyDescent="0.2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  <c r="G22" s="67">
        <v>0</v>
      </c>
    </row>
    <row r="23" spans="1:7" ht="24" x14ac:dyDescent="0.2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  <c r="G23" s="67">
        <v>0</v>
      </c>
    </row>
    <row r="24" spans="1:7" ht="24" x14ac:dyDescent="0.2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  <c r="G24" s="67">
        <v>0</v>
      </c>
    </row>
    <row r="25" spans="1:7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7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  <c r="G26" s="75">
        <v>0</v>
      </c>
    </row>
    <row r="27" spans="1:7" s="75" customFormat="1" x14ac:dyDescent="0.2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  <c r="G27" s="75">
        <v>0</v>
      </c>
    </row>
    <row r="28" spans="1:7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>
        <v>0</v>
      </c>
      <c r="F28" s="72"/>
      <c r="G28" s="75">
        <v>0</v>
      </c>
    </row>
    <row r="29" spans="1:7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>
        <v>0</v>
      </c>
      <c r="F29" s="72"/>
      <c r="G29" s="75">
        <v>0</v>
      </c>
    </row>
    <row r="30" spans="1:7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7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0</v>
      </c>
      <c r="G31" s="72">
        <v>0</v>
      </c>
    </row>
    <row r="32" spans="1:7" s="72" customFormat="1" x14ac:dyDescent="0.2">
      <c r="A32" s="44">
        <v>6392</v>
      </c>
      <c r="B32" s="45" t="s">
        <v>64</v>
      </c>
      <c r="C32" s="43" t="s">
        <v>65</v>
      </c>
      <c r="D32" s="6"/>
      <c r="E32" s="6">
        <v>0</v>
      </c>
      <c r="G32" s="72">
        <v>0</v>
      </c>
    </row>
    <row r="33" spans="1:7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0</v>
      </c>
      <c r="G33" s="72">
        <v>0</v>
      </c>
    </row>
    <row r="34" spans="1:7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>
        <v>0</v>
      </c>
      <c r="G34" s="72">
        <v>0</v>
      </c>
    </row>
    <row r="35" spans="1:7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7" x14ac:dyDescent="0.2">
      <c r="A36" s="48">
        <v>6711</v>
      </c>
      <c r="B36" s="39" t="s">
        <v>72</v>
      </c>
      <c r="C36" s="47" t="s">
        <v>73</v>
      </c>
      <c r="D36" s="7"/>
      <c r="E36" s="7">
        <v>0</v>
      </c>
      <c r="F36" s="72"/>
      <c r="G36" s="67">
        <v>0</v>
      </c>
    </row>
    <row r="37" spans="1:7" ht="24" x14ac:dyDescent="0.2">
      <c r="A37" s="48">
        <v>6712</v>
      </c>
      <c r="B37" s="49" t="s">
        <v>74</v>
      </c>
      <c r="C37" s="47" t="s">
        <v>75</v>
      </c>
      <c r="D37" s="7"/>
      <c r="E37" s="7">
        <v>0</v>
      </c>
      <c r="F37" s="72"/>
      <c r="G37" s="67">
        <v>0</v>
      </c>
    </row>
    <row r="38" spans="1:7" ht="24" x14ac:dyDescent="0.2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  <c r="G38" s="67">
        <v>0</v>
      </c>
    </row>
    <row r="39" spans="1:7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v>0</v>
      </c>
      <c r="F39" s="72"/>
      <c r="G39" s="73">
        <v>0</v>
      </c>
    </row>
    <row r="40" spans="1:7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7" x14ac:dyDescent="0.2">
      <c r="A41" s="48">
        <v>8413</v>
      </c>
      <c r="B41" s="50" t="s">
        <v>82</v>
      </c>
      <c r="C41" s="47" t="s">
        <v>83</v>
      </c>
      <c r="D41" s="7"/>
      <c r="E41" s="7">
        <v>0</v>
      </c>
      <c r="F41" s="72"/>
      <c r="G41" s="67">
        <v>0</v>
      </c>
    </row>
    <row r="42" spans="1:7" x14ac:dyDescent="0.2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  <c r="G42" s="67">
        <v>0</v>
      </c>
    </row>
    <row r="43" spans="1:7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7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7" ht="12.75" customHeight="1" x14ac:dyDescent="0.2">
      <c r="A45" s="48">
        <v>31</v>
      </c>
      <c r="B45" s="50" t="s">
        <v>88</v>
      </c>
      <c r="C45" s="47" t="s">
        <v>89</v>
      </c>
      <c r="D45" s="4">
        <f>D46+D51+D52</f>
        <v>0</v>
      </c>
      <c r="E45" s="4">
        <f>E46+E51+E52</f>
        <v>0</v>
      </c>
    </row>
    <row r="46" spans="1:7" ht="12.75" customHeight="1" x14ac:dyDescent="0.2">
      <c r="A46" s="48">
        <v>311</v>
      </c>
      <c r="B46" s="50" t="s">
        <v>90</v>
      </c>
      <c r="C46" s="47" t="s">
        <v>91</v>
      </c>
      <c r="D46" s="4">
        <f>SUM(D47:D50)</f>
        <v>0</v>
      </c>
      <c r="E46" s="4">
        <f>SUM(E47:E50)</f>
        <v>0</v>
      </c>
    </row>
    <row r="47" spans="1:7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0</v>
      </c>
      <c r="G47" s="67">
        <v>0</v>
      </c>
    </row>
    <row r="48" spans="1:7" ht="12.75" customHeight="1" x14ac:dyDescent="0.2">
      <c r="A48" s="48">
        <v>3112</v>
      </c>
      <c r="B48" s="50" t="s">
        <v>94</v>
      </c>
      <c r="C48" s="47" t="s">
        <v>95</v>
      </c>
      <c r="D48" s="7"/>
      <c r="E48" s="7">
        <v>0</v>
      </c>
      <c r="G48" s="67">
        <v>0</v>
      </c>
    </row>
    <row r="49" spans="1:7" ht="12.75" customHeight="1" x14ac:dyDescent="0.2">
      <c r="A49" s="48">
        <v>3113</v>
      </c>
      <c r="B49" s="39" t="s">
        <v>96</v>
      </c>
      <c r="C49" s="47" t="s">
        <v>97</v>
      </c>
      <c r="D49" s="7"/>
      <c r="E49" s="7">
        <v>0</v>
      </c>
      <c r="G49" s="67">
        <v>0</v>
      </c>
    </row>
    <row r="50" spans="1:7" ht="12.75" customHeight="1" x14ac:dyDescent="0.2">
      <c r="A50" s="48">
        <v>3114</v>
      </c>
      <c r="B50" s="39" t="s">
        <v>98</v>
      </c>
      <c r="C50" s="47" t="s">
        <v>99</v>
      </c>
      <c r="D50" s="7"/>
      <c r="E50" s="7">
        <v>0</v>
      </c>
      <c r="G50" s="67">
        <v>0</v>
      </c>
    </row>
    <row r="51" spans="1:7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0</v>
      </c>
      <c r="G51" s="67">
        <v>0</v>
      </c>
    </row>
    <row r="52" spans="1:7" ht="12.75" customHeight="1" x14ac:dyDescent="0.2">
      <c r="A52" s="48">
        <v>313</v>
      </c>
      <c r="B52" s="39" t="s">
        <v>102</v>
      </c>
      <c r="C52" s="47" t="s">
        <v>103</v>
      </c>
      <c r="D52" s="4">
        <f>SUM(D53:D55)</f>
        <v>0</v>
      </c>
      <c r="E52" s="4">
        <f>SUM(E53:E55)</f>
        <v>0</v>
      </c>
    </row>
    <row r="53" spans="1:7" ht="12.75" customHeight="1" x14ac:dyDescent="0.2">
      <c r="A53" s="48">
        <v>3131</v>
      </c>
      <c r="B53" s="39" t="s">
        <v>104</v>
      </c>
      <c r="C53" s="47" t="s">
        <v>105</v>
      </c>
      <c r="D53" s="7"/>
      <c r="E53" s="7">
        <v>0</v>
      </c>
      <c r="G53" s="67">
        <v>0</v>
      </c>
    </row>
    <row r="54" spans="1:7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0</v>
      </c>
      <c r="G54" s="67">
        <v>0</v>
      </c>
    </row>
    <row r="55" spans="1:7" ht="12.75" customHeight="1" x14ac:dyDescent="0.2">
      <c r="A55" s="48">
        <v>3133</v>
      </c>
      <c r="B55" s="50" t="s">
        <v>108</v>
      </c>
      <c r="C55" s="47" t="s">
        <v>109</v>
      </c>
      <c r="D55" s="7"/>
      <c r="E55" s="7">
        <v>0</v>
      </c>
      <c r="G55" s="67">
        <v>0</v>
      </c>
    </row>
    <row r="56" spans="1:7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7" ht="12.75" customHeight="1" x14ac:dyDescent="0.2">
      <c r="A57" s="48">
        <v>321</v>
      </c>
      <c r="B57" s="50" t="s">
        <v>112</v>
      </c>
      <c r="C57" s="47" t="s">
        <v>113</v>
      </c>
      <c r="D57" s="4">
        <f>SUM(D58:D61)</f>
        <v>0</v>
      </c>
      <c r="E57" s="4">
        <f>SUM(E58:E61)</f>
        <v>0</v>
      </c>
    </row>
    <row r="58" spans="1:7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0</v>
      </c>
      <c r="G58" s="67">
        <v>0</v>
      </c>
    </row>
    <row r="59" spans="1:7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0</v>
      </c>
      <c r="G59" s="67">
        <v>0</v>
      </c>
    </row>
    <row r="60" spans="1:7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0</v>
      </c>
      <c r="G60" s="67">
        <v>0</v>
      </c>
    </row>
    <row r="61" spans="1:7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0</v>
      </c>
      <c r="G61" s="67">
        <v>0</v>
      </c>
    </row>
    <row r="62" spans="1:7" ht="12.75" customHeight="1" x14ac:dyDescent="0.2">
      <c r="A62" s="48">
        <v>322</v>
      </c>
      <c r="B62" s="50" t="s">
        <v>122</v>
      </c>
      <c r="C62" s="47" t="s">
        <v>123</v>
      </c>
      <c r="D62" s="4">
        <f>SUM(D63:D69)</f>
        <v>0</v>
      </c>
      <c r="E62" s="4">
        <v>0</v>
      </c>
      <c r="G62" s="67">
        <v>0</v>
      </c>
    </row>
    <row r="63" spans="1:7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0</v>
      </c>
      <c r="G63" s="67">
        <v>0</v>
      </c>
    </row>
    <row r="64" spans="1:7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0</v>
      </c>
      <c r="G64" s="67">
        <v>0</v>
      </c>
    </row>
    <row r="65" spans="1:7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0</v>
      </c>
      <c r="G65" s="67">
        <v>0</v>
      </c>
    </row>
    <row r="66" spans="1:7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0</v>
      </c>
      <c r="G66" s="67">
        <v>0</v>
      </c>
    </row>
    <row r="67" spans="1:7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0</v>
      </c>
      <c r="G67" s="67">
        <v>0</v>
      </c>
    </row>
    <row r="68" spans="1:7" ht="12.75" customHeight="1" x14ac:dyDescent="0.2">
      <c r="A68" s="48">
        <v>3226</v>
      </c>
      <c r="B68" s="39" t="s">
        <v>134</v>
      </c>
      <c r="C68" s="47" t="s">
        <v>135</v>
      </c>
      <c r="D68" s="7"/>
      <c r="E68" s="7">
        <v>0</v>
      </c>
      <c r="G68" s="67">
        <v>0</v>
      </c>
    </row>
    <row r="69" spans="1:7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7" ht="12.75" customHeight="1" x14ac:dyDescent="0.2">
      <c r="A70" s="48">
        <v>323</v>
      </c>
      <c r="B70" s="39" t="s">
        <v>138</v>
      </c>
      <c r="C70" s="47" t="s">
        <v>139</v>
      </c>
      <c r="D70" s="4">
        <f>SUM(D71:D79)</f>
        <v>0</v>
      </c>
      <c r="E70" s="4">
        <f>SUM(E71:E79)</f>
        <v>0</v>
      </c>
    </row>
    <row r="71" spans="1:7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0</v>
      </c>
      <c r="G71" s="67">
        <v>0</v>
      </c>
    </row>
    <row r="72" spans="1:7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v>0</v>
      </c>
      <c r="G72" s="67">
        <v>0</v>
      </c>
    </row>
    <row r="73" spans="1:7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0</v>
      </c>
      <c r="G73" s="67">
        <v>0</v>
      </c>
    </row>
    <row r="74" spans="1:7" ht="12.75" customHeight="1" x14ac:dyDescent="0.2">
      <c r="A74" s="48">
        <v>3234</v>
      </c>
      <c r="B74" s="39" t="s">
        <v>146</v>
      </c>
      <c r="C74" s="47" t="s">
        <v>147</v>
      </c>
      <c r="D74" s="7"/>
      <c r="E74" s="7">
        <v>0</v>
      </c>
      <c r="G74" s="67">
        <v>0</v>
      </c>
    </row>
    <row r="75" spans="1:7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0</v>
      </c>
      <c r="G75" s="67">
        <v>0</v>
      </c>
    </row>
    <row r="76" spans="1:7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0</v>
      </c>
      <c r="G76" s="67">
        <v>0</v>
      </c>
    </row>
    <row r="77" spans="1:7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0</v>
      </c>
      <c r="G77" s="67">
        <v>0</v>
      </c>
    </row>
    <row r="78" spans="1:7" ht="12.75" customHeight="1" x14ac:dyDescent="0.2">
      <c r="A78" s="48">
        <v>3238</v>
      </c>
      <c r="B78" s="50" t="s">
        <v>154</v>
      </c>
      <c r="C78" s="47" t="s">
        <v>155</v>
      </c>
      <c r="D78" s="7"/>
      <c r="E78" s="7">
        <v>0</v>
      </c>
      <c r="G78" s="67">
        <v>0</v>
      </c>
    </row>
    <row r="79" spans="1:7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0</v>
      </c>
      <c r="G79" s="67">
        <v>0</v>
      </c>
    </row>
    <row r="80" spans="1:7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0</v>
      </c>
      <c r="G80" s="67">
        <v>0</v>
      </c>
    </row>
    <row r="81" spans="1:7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7" x14ac:dyDescent="0.2">
      <c r="A82" s="38" t="s">
        <v>162</v>
      </c>
      <c r="B82" s="39" t="s">
        <v>163</v>
      </c>
      <c r="C82" s="40" t="s">
        <v>162</v>
      </c>
      <c r="D82" s="5"/>
      <c r="E82" s="5">
        <v>0</v>
      </c>
      <c r="G82" s="67">
        <v>0</v>
      </c>
    </row>
    <row r="83" spans="1:7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>
        <v>0</v>
      </c>
      <c r="G83" s="67">
        <v>0</v>
      </c>
    </row>
    <row r="84" spans="1:7" x14ac:dyDescent="0.2">
      <c r="A84" s="38" t="s">
        <v>166</v>
      </c>
      <c r="B84" s="39" t="s">
        <v>167</v>
      </c>
      <c r="C84" s="40" t="s">
        <v>166</v>
      </c>
      <c r="D84" s="5"/>
      <c r="E84" s="5">
        <v>0</v>
      </c>
      <c r="G84" s="67">
        <v>0</v>
      </c>
    </row>
    <row r="85" spans="1:7" x14ac:dyDescent="0.2">
      <c r="A85" s="38" t="s">
        <v>168</v>
      </c>
      <c r="B85" s="39" t="s">
        <v>169</v>
      </c>
      <c r="C85" s="40" t="s">
        <v>168</v>
      </c>
      <c r="D85" s="5"/>
      <c r="E85" s="5">
        <v>0</v>
      </c>
      <c r="G85" s="67">
        <v>0</v>
      </c>
    </row>
    <row r="86" spans="1:7" ht="12.75" customHeight="1" x14ac:dyDescent="0.2">
      <c r="A86" s="48">
        <v>329</v>
      </c>
      <c r="B86" s="50" t="s">
        <v>170</v>
      </c>
      <c r="C86" s="47" t="s">
        <v>171</v>
      </c>
      <c r="D86" s="4">
        <f>SUM(D87:D93)</f>
        <v>0</v>
      </c>
      <c r="E86" s="4">
        <f>SUM(E87:E93)</f>
        <v>0</v>
      </c>
    </row>
    <row r="87" spans="1:7" ht="12.75" customHeight="1" x14ac:dyDescent="0.2">
      <c r="A87" s="48">
        <v>3291</v>
      </c>
      <c r="B87" s="51" t="s">
        <v>172</v>
      </c>
      <c r="C87" s="47" t="s">
        <v>173</v>
      </c>
      <c r="D87" s="7"/>
      <c r="E87" s="7">
        <v>0</v>
      </c>
      <c r="G87" s="67">
        <v>0</v>
      </c>
    </row>
    <row r="88" spans="1:7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0</v>
      </c>
      <c r="G88" s="67">
        <v>0</v>
      </c>
    </row>
    <row r="89" spans="1:7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0</v>
      </c>
      <c r="G89" s="67">
        <v>0</v>
      </c>
    </row>
    <row r="90" spans="1:7" ht="12.75" customHeight="1" x14ac:dyDescent="0.2">
      <c r="A90" s="48">
        <v>3294</v>
      </c>
      <c r="B90" s="50" t="s">
        <v>178</v>
      </c>
      <c r="C90" s="47" t="s">
        <v>179</v>
      </c>
      <c r="D90" s="7"/>
      <c r="E90" s="7">
        <v>0</v>
      </c>
      <c r="G90" s="67">
        <v>0</v>
      </c>
    </row>
    <row r="91" spans="1:7" ht="12.75" customHeight="1" x14ac:dyDescent="0.2">
      <c r="A91" s="48">
        <v>3295</v>
      </c>
      <c r="B91" s="50" t="s">
        <v>180</v>
      </c>
      <c r="C91" s="47" t="s">
        <v>181</v>
      </c>
      <c r="D91" s="7"/>
      <c r="E91" s="7">
        <v>0</v>
      </c>
      <c r="G91" s="67">
        <v>0</v>
      </c>
    </row>
    <row r="92" spans="1:7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>
        <v>0</v>
      </c>
      <c r="G92" s="67">
        <v>0</v>
      </c>
    </row>
    <row r="93" spans="1:7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0</v>
      </c>
      <c r="G93" s="67">
        <v>0</v>
      </c>
    </row>
    <row r="94" spans="1:7" ht="12.75" customHeight="1" x14ac:dyDescent="0.2">
      <c r="A94" s="48">
        <v>34</v>
      </c>
      <c r="B94" s="51" t="s">
        <v>186</v>
      </c>
      <c r="C94" s="47" t="s">
        <v>187</v>
      </c>
      <c r="D94" s="4">
        <f>D95+D100+D108</f>
        <v>0</v>
      </c>
      <c r="E94" s="4">
        <f>E95+E100+E108</f>
        <v>0</v>
      </c>
    </row>
    <row r="95" spans="1:7" ht="12.75" customHeight="1" x14ac:dyDescent="0.2">
      <c r="A95" s="48">
        <v>341</v>
      </c>
      <c r="B95" s="50" t="s">
        <v>188</v>
      </c>
      <c r="C95" s="47" t="s">
        <v>189</v>
      </c>
      <c r="D95" s="4">
        <f>SUM(D96:D99)</f>
        <v>0</v>
      </c>
      <c r="E95" s="4">
        <f>SUM(E96:E99)</f>
        <v>0</v>
      </c>
    </row>
    <row r="96" spans="1:7" ht="12.75" customHeight="1" x14ac:dyDescent="0.2">
      <c r="A96" s="48">
        <v>3411</v>
      </c>
      <c r="B96" s="50" t="s">
        <v>190</v>
      </c>
      <c r="C96" s="47" t="s">
        <v>191</v>
      </c>
      <c r="D96" s="7"/>
      <c r="E96" s="7">
        <v>0</v>
      </c>
      <c r="G96" s="67">
        <v>0</v>
      </c>
    </row>
    <row r="97" spans="1:7" ht="12.75" customHeight="1" x14ac:dyDescent="0.2">
      <c r="A97" s="48">
        <v>3412</v>
      </c>
      <c r="B97" s="50" t="s">
        <v>192</v>
      </c>
      <c r="C97" s="47" t="s">
        <v>193</v>
      </c>
      <c r="D97" s="7"/>
      <c r="E97" s="7">
        <v>0</v>
      </c>
      <c r="G97" s="67">
        <v>0</v>
      </c>
    </row>
    <row r="98" spans="1:7" ht="12.75" customHeight="1" x14ac:dyDescent="0.2">
      <c r="A98" s="48">
        <v>3413</v>
      </c>
      <c r="B98" s="50" t="s">
        <v>194</v>
      </c>
      <c r="C98" s="47" t="s">
        <v>195</v>
      </c>
      <c r="D98" s="7"/>
      <c r="E98" s="7">
        <v>0</v>
      </c>
      <c r="G98" s="67">
        <v>0</v>
      </c>
    </row>
    <row r="99" spans="1:7" ht="12.75" customHeight="1" x14ac:dyDescent="0.2">
      <c r="A99" s="48">
        <v>3419</v>
      </c>
      <c r="B99" s="50" t="s">
        <v>196</v>
      </c>
      <c r="C99" s="47" t="s">
        <v>197</v>
      </c>
      <c r="D99" s="7"/>
      <c r="E99" s="7">
        <v>0</v>
      </c>
      <c r="G99" s="67">
        <v>0</v>
      </c>
    </row>
    <row r="100" spans="1:7" ht="12.75" customHeight="1" x14ac:dyDescent="0.2">
      <c r="A100" s="48">
        <v>342</v>
      </c>
      <c r="B100" s="50" t="s">
        <v>198</v>
      </c>
      <c r="C100" s="47" t="s">
        <v>199</v>
      </c>
      <c r="D100" s="4">
        <f>SUM(D101:D107)</f>
        <v>0</v>
      </c>
      <c r="E100" s="4">
        <f>SUM(E101:E107)</f>
        <v>0</v>
      </c>
    </row>
    <row r="101" spans="1:7" ht="24" x14ac:dyDescent="0.2">
      <c r="A101" s="48">
        <v>3421</v>
      </c>
      <c r="B101" s="50" t="s">
        <v>200</v>
      </c>
      <c r="C101" s="47" t="s">
        <v>201</v>
      </c>
      <c r="D101" s="7"/>
      <c r="E101" s="7">
        <v>0</v>
      </c>
      <c r="G101" s="67">
        <v>0</v>
      </c>
    </row>
    <row r="102" spans="1:7" ht="24" x14ac:dyDescent="0.2">
      <c r="A102" s="48">
        <v>3422</v>
      </c>
      <c r="B102" s="51" t="s">
        <v>202</v>
      </c>
      <c r="C102" s="47" t="s">
        <v>203</v>
      </c>
      <c r="D102" s="7"/>
      <c r="E102" s="7">
        <v>0</v>
      </c>
      <c r="G102" s="67">
        <v>0</v>
      </c>
    </row>
    <row r="103" spans="1:7" ht="24" x14ac:dyDescent="0.2">
      <c r="A103" s="48">
        <v>3423</v>
      </c>
      <c r="B103" s="51" t="s">
        <v>204</v>
      </c>
      <c r="C103" s="47" t="s">
        <v>205</v>
      </c>
      <c r="D103" s="7"/>
      <c r="E103" s="7">
        <v>0</v>
      </c>
      <c r="G103" s="67">
        <v>0</v>
      </c>
    </row>
    <row r="104" spans="1:7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>
        <v>0</v>
      </c>
      <c r="G104" s="67">
        <v>0</v>
      </c>
    </row>
    <row r="105" spans="1:7" x14ac:dyDescent="0.2">
      <c r="A105" s="48">
        <v>3426</v>
      </c>
      <c r="B105" s="50" t="s">
        <v>208</v>
      </c>
      <c r="C105" s="47" t="s">
        <v>209</v>
      </c>
      <c r="D105" s="7"/>
      <c r="E105" s="7">
        <v>0</v>
      </c>
      <c r="G105" s="67">
        <v>0</v>
      </c>
    </row>
    <row r="106" spans="1:7" ht="24" x14ac:dyDescent="0.2">
      <c r="A106" s="48">
        <v>3427</v>
      </c>
      <c r="B106" s="50" t="s">
        <v>210</v>
      </c>
      <c r="C106" s="47" t="s">
        <v>211</v>
      </c>
      <c r="D106" s="7"/>
      <c r="E106" s="7">
        <v>0</v>
      </c>
      <c r="G106" s="67">
        <v>0</v>
      </c>
    </row>
    <row r="107" spans="1:7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>
        <v>0</v>
      </c>
      <c r="G107" s="67">
        <v>0</v>
      </c>
    </row>
    <row r="108" spans="1:7" ht="12.75" customHeight="1" x14ac:dyDescent="0.2">
      <c r="A108" s="48">
        <v>343</v>
      </c>
      <c r="B108" s="39" t="s">
        <v>214</v>
      </c>
      <c r="C108" s="47" t="s">
        <v>215</v>
      </c>
      <c r="D108" s="4">
        <f>SUM(D109:D112)</f>
        <v>0</v>
      </c>
      <c r="E108" s="4">
        <f>SUM(E109:E112)</f>
        <v>0</v>
      </c>
    </row>
    <row r="109" spans="1:7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0</v>
      </c>
      <c r="G109" s="67">
        <v>0</v>
      </c>
    </row>
    <row r="110" spans="1:7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>
        <v>0</v>
      </c>
      <c r="G110" s="67">
        <v>0</v>
      </c>
    </row>
    <row r="111" spans="1:7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>
        <v>0</v>
      </c>
      <c r="G111" s="67">
        <v>0</v>
      </c>
    </row>
    <row r="112" spans="1:7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>
        <v>0</v>
      </c>
      <c r="G112" s="67">
        <v>0</v>
      </c>
    </row>
    <row r="113" spans="1:7" ht="12.75" customHeight="1" x14ac:dyDescent="0.2">
      <c r="A113" s="48">
        <v>35</v>
      </c>
      <c r="B113" s="39" t="s">
        <v>224</v>
      </c>
      <c r="C113" s="47" t="s">
        <v>225</v>
      </c>
      <c r="D113" s="4">
        <f>D114+D117+D121</f>
        <v>0</v>
      </c>
      <c r="E113" s="4">
        <f>E114+E117+E121</f>
        <v>0</v>
      </c>
    </row>
    <row r="114" spans="1:7" ht="24" x14ac:dyDescent="0.2">
      <c r="A114" s="48">
        <v>351</v>
      </c>
      <c r="B114" s="39" t="s">
        <v>226</v>
      </c>
      <c r="C114" s="47" t="s">
        <v>227</v>
      </c>
      <c r="D114" s="4">
        <f>SUM(D115:D116)</f>
        <v>0</v>
      </c>
      <c r="E114" s="4">
        <f>SUM(E115:E116)</f>
        <v>0</v>
      </c>
    </row>
    <row r="115" spans="1:7" ht="24" x14ac:dyDescent="0.2">
      <c r="A115" s="48">
        <v>3511</v>
      </c>
      <c r="B115" s="39" t="s">
        <v>228</v>
      </c>
      <c r="C115" s="47" t="s">
        <v>229</v>
      </c>
      <c r="D115" s="7"/>
      <c r="E115" s="7">
        <v>0</v>
      </c>
      <c r="G115" s="67">
        <v>0</v>
      </c>
    </row>
    <row r="116" spans="1:7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>
        <v>0</v>
      </c>
      <c r="G116" s="67">
        <v>0</v>
      </c>
    </row>
    <row r="117" spans="1:7" ht="36" x14ac:dyDescent="0.2">
      <c r="A117" s="48">
        <v>352</v>
      </c>
      <c r="B117" s="39" t="s">
        <v>232</v>
      </c>
      <c r="C117" s="47" t="s">
        <v>233</v>
      </c>
      <c r="D117" s="4">
        <f>SUM(D118:D120)</f>
        <v>0</v>
      </c>
      <c r="E117" s="4">
        <f>SUM(E118:E120)</f>
        <v>0</v>
      </c>
    </row>
    <row r="118" spans="1:7" ht="24" x14ac:dyDescent="0.2">
      <c r="A118" s="48">
        <v>3521</v>
      </c>
      <c r="B118" s="39" t="s">
        <v>234</v>
      </c>
      <c r="C118" s="47" t="s">
        <v>235</v>
      </c>
      <c r="D118" s="7"/>
      <c r="E118" s="7">
        <v>0</v>
      </c>
      <c r="G118" s="67">
        <v>0</v>
      </c>
    </row>
    <row r="119" spans="1:7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>
        <v>0</v>
      </c>
      <c r="G119" s="67">
        <v>0</v>
      </c>
    </row>
    <row r="120" spans="1:7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>
        <v>0</v>
      </c>
      <c r="G120" s="67">
        <v>0</v>
      </c>
    </row>
    <row r="121" spans="1:7" ht="24" x14ac:dyDescent="0.2">
      <c r="A121" s="48" t="s">
        <v>240</v>
      </c>
      <c r="B121" s="50" t="s">
        <v>241</v>
      </c>
      <c r="C121" s="47" t="s">
        <v>240</v>
      </c>
      <c r="D121" s="7"/>
      <c r="E121" s="7">
        <v>0</v>
      </c>
      <c r="G121" s="67">
        <v>0</v>
      </c>
    </row>
    <row r="122" spans="1:7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7" ht="12.75" customHeight="1" x14ac:dyDescent="0.2">
      <c r="A123" s="48">
        <v>361</v>
      </c>
      <c r="B123" s="50" t="s">
        <v>244</v>
      </c>
      <c r="C123" s="47" t="s">
        <v>245</v>
      </c>
      <c r="D123" s="4">
        <f>SUM(D124:D125)</f>
        <v>0</v>
      </c>
      <c r="E123" s="4">
        <f>SUM(E124:E125)</f>
        <v>0</v>
      </c>
    </row>
    <row r="124" spans="1:7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>
        <v>0</v>
      </c>
      <c r="G124" s="67">
        <v>0</v>
      </c>
    </row>
    <row r="125" spans="1:7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>
        <v>0</v>
      </c>
      <c r="G125" s="67">
        <v>0</v>
      </c>
    </row>
    <row r="126" spans="1:7" ht="24" x14ac:dyDescent="0.2">
      <c r="A126" s="48">
        <v>362</v>
      </c>
      <c r="B126" s="50" t="s">
        <v>250</v>
      </c>
      <c r="C126" s="47" t="s">
        <v>251</v>
      </c>
      <c r="D126" s="4">
        <f>SUM(D127:D128)</f>
        <v>0</v>
      </c>
      <c r="E126" s="4">
        <f>SUM(E127:E128)</f>
        <v>0</v>
      </c>
    </row>
    <row r="127" spans="1:7" ht="24" x14ac:dyDescent="0.2">
      <c r="A127" s="48">
        <v>3621</v>
      </c>
      <c r="B127" s="39" t="s">
        <v>252</v>
      </c>
      <c r="C127" s="47" t="s">
        <v>253</v>
      </c>
      <c r="D127" s="7"/>
      <c r="E127" s="7">
        <v>0</v>
      </c>
      <c r="G127" s="67">
        <v>0</v>
      </c>
    </row>
    <row r="128" spans="1:7" ht="24" x14ac:dyDescent="0.2">
      <c r="A128" s="48">
        <v>3622</v>
      </c>
      <c r="B128" s="39" t="s">
        <v>254</v>
      </c>
      <c r="C128" s="47" t="s">
        <v>255</v>
      </c>
      <c r="D128" s="7"/>
      <c r="E128" s="7">
        <v>0</v>
      </c>
      <c r="G128" s="67">
        <v>0</v>
      </c>
    </row>
    <row r="129" spans="1:7" ht="24" x14ac:dyDescent="0.2">
      <c r="A129" s="48">
        <v>363</v>
      </c>
      <c r="B129" s="39" t="s">
        <v>256</v>
      </c>
      <c r="C129" s="47" t="s">
        <v>257</v>
      </c>
      <c r="D129" s="4">
        <f>SUM(D130:D133)</f>
        <v>0</v>
      </c>
      <c r="E129" s="4">
        <f>SUM(E130:E133)</f>
        <v>0</v>
      </c>
    </row>
    <row r="130" spans="1:7" x14ac:dyDescent="0.2">
      <c r="A130" s="48">
        <v>3631</v>
      </c>
      <c r="B130" s="39" t="s">
        <v>258</v>
      </c>
      <c r="C130" s="47" t="s">
        <v>259</v>
      </c>
      <c r="D130" s="7"/>
      <c r="E130" s="7">
        <v>0</v>
      </c>
      <c r="G130" s="67">
        <v>0</v>
      </c>
    </row>
    <row r="131" spans="1:7" x14ac:dyDescent="0.2">
      <c r="A131" s="48">
        <v>3632</v>
      </c>
      <c r="B131" s="39" t="s">
        <v>260</v>
      </c>
      <c r="C131" s="47" t="s">
        <v>261</v>
      </c>
      <c r="D131" s="7"/>
      <c r="E131" s="7">
        <v>0</v>
      </c>
      <c r="G131" s="67">
        <v>0</v>
      </c>
    </row>
    <row r="132" spans="1:7" ht="24" x14ac:dyDescent="0.2">
      <c r="A132" s="48" t="s">
        <v>262</v>
      </c>
      <c r="B132" s="39" t="s">
        <v>263</v>
      </c>
      <c r="C132" s="47" t="s">
        <v>262</v>
      </c>
      <c r="D132" s="7"/>
      <c r="E132" s="7">
        <v>0</v>
      </c>
      <c r="G132" s="67">
        <v>0</v>
      </c>
    </row>
    <row r="133" spans="1:7" ht="24" x14ac:dyDescent="0.2">
      <c r="A133" s="48" t="s">
        <v>264</v>
      </c>
      <c r="B133" s="39" t="s">
        <v>265</v>
      </c>
      <c r="C133" s="47" t="s">
        <v>264</v>
      </c>
      <c r="D133" s="7"/>
      <c r="E133" s="7">
        <v>0</v>
      </c>
      <c r="G133" s="67">
        <v>0</v>
      </c>
    </row>
    <row r="134" spans="1:7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7" x14ac:dyDescent="0.2">
      <c r="A135" s="38" t="s">
        <v>268</v>
      </c>
      <c r="B135" s="39" t="s">
        <v>269</v>
      </c>
      <c r="C135" s="40" t="s">
        <v>268</v>
      </c>
      <c r="D135" s="5"/>
      <c r="E135" s="5">
        <v>0</v>
      </c>
      <c r="G135" s="67">
        <v>0</v>
      </c>
    </row>
    <row r="136" spans="1:7" x14ac:dyDescent="0.2">
      <c r="A136" s="38" t="s">
        <v>270</v>
      </c>
      <c r="B136" s="39" t="s">
        <v>271</v>
      </c>
      <c r="C136" s="40" t="s">
        <v>270</v>
      </c>
      <c r="D136" s="5"/>
      <c r="E136" s="5">
        <v>0</v>
      </c>
      <c r="G136" s="67">
        <v>0</v>
      </c>
    </row>
    <row r="137" spans="1:7" x14ac:dyDescent="0.2">
      <c r="A137" s="38" t="s">
        <v>272</v>
      </c>
      <c r="B137" s="39" t="s">
        <v>273</v>
      </c>
      <c r="C137" s="40" t="s">
        <v>272</v>
      </c>
      <c r="D137" s="5"/>
      <c r="E137" s="5">
        <v>0</v>
      </c>
      <c r="G137" s="67">
        <v>0</v>
      </c>
    </row>
    <row r="138" spans="1:7" x14ac:dyDescent="0.2">
      <c r="A138" s="48" t="s">
        <v>274</v>
      </c>
      <c r="B138" s="39" t="s">
        <v>275</v>
      </c>
      <c r="C138" s="47" t="s">
        <v>274</v>
      </c>
      <c r="D138" s="4">
        <f>SUM(D139:D141)</f>
        <v>0</v>
      </c>
      <c r="E138" s="4">
        <f>SUM(E139:E141)</f>
        <v>0</v>
      </c>
    </row>
    <row r="139" spans="1:7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>
        <v>0</v>
      </c>
      <c r="G139" s="67">
        <v>0</v>
      </c>
    </row>
    <row r="140" spans="1:7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>
        <v>0</v>
      </c>
      <c r="G140" s="67">
        <v>0</v>
      </c>
    </row>
    <row r="141" spans="1:7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>
        <v>0</v>
      </c>
      <c r="G141" s="67">
        <v>0</v>
      </c>
    </row>
    <row r="142" spans="1:7" ht="24" x14ac:dyDescent="0.2">
      <c r="A142" s="48" t="s">
        <v>282</v>
      </c>
      <c r="B142" s="50" t="s">
        <v>283</v>
      </c>
      <c r="C142" s="47" t="s">
        <v>282</v>
      </c>
      <c r="D142" s="4">
        <f>SUM(D143:D145)</f>
        <v>0</v>
      </c>
      <c r="E142" s="4">
        <f>SUM(E143:E145)</f>
        <v>0</v>
      </c>
    </row>
    <row r="143" spans="1:7" ht="24" x14ac:dyDescent="0.2">
      <c r="A143" s="48">
        <v>3672</v>
      </c>
      <c r="B143" s="50" t="s">
        <v>284</v>
      </c>
      <c r="C143" s="47" t="s">
        <v>285</v>
      </c>
      <c r="D143" s="7"/>
      <c r="E143" s="7">
        <v>0</v>
      </c>
      <c r="G143" s="67">
        <v>0</v>
      </c>
    </row>
    <row r="144" spans="1:7" ht="24" x14ac:dyDescent="0.2">
      <c r="A144" s="48">
        <v>3673</v>
      </c>
      <c r="B144" s="50" t="s">
        <v>286</v>
      </c>
      <c r="C144" s="47" t="s">
        <v>287</v>
      </c>
      <c r="D144" s="7"/>
      <c r="E144" s="7">
        <v>0</v>
      </c>
      <c r="G144" s="67">
        <v>0</v>
      </c>
    </row>
    <row r="145" spans="1:7" ht="24" x14ac:dyDescent="0.2">
      <c r="A145" s="48">
        <v>3674</v>
      </c>
      <c r="B145" s="50" t="s">
        <v>288</v>
      </c>
      <c r="C145" s="47" t="s">
        <v>289</v>
      </c>
      <c r="D145" s="7"/>
      <c r="E145" s="7">
        <v>0</v>
      </c>
      <c r="G145" s="67">
        <v>0</v>
      </c>
    </row>
    <row r="146" spans="1:7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7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>
        <v>0</v>
      </c>
      <c r="G147" s="67">
        <v>0</v>
      </c>
    </row>
    <row r="148" spans="1:7" x14ac:dyDescent="0.2">
      <c r="A148" s="48" t="s">
        <v>294</v>
      </c>
      <c r="B148" s="50" t="s">
        <v>295</v>
      </c>
      <c r="C148" s="47" t="s">
        <v>294</v>
      </c>
      <c r="D148" s="7"/>
      <c r="E148" s="7">
        <v>0</v>
      </c>
      <c r="G148" s="67">
        <v>0</v>
      </c>
    </row>
    <row r="149" spans="1:7" ht="24" x14ac:dyDescent="0.2">
      <c r="A149" s="48" t="s">
        <v>296</v>
      </c>
      <c r="B149" s="50" t="s">
        <v>297</v>
      </c>
      <c r="C149" s="47" t="s">
        <v>296</v>
      </c>
      <c r="D149" s="4">
        <f>SUM(D150:D153)</f>
        <v>0</v>
      </c>
      <c r="E149" s="4">
        <f>SUM(E150:E153)</f>
        <v>0</v>
      </c>
    </row>
    <row r="150" spans="1:7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>
        <v>0</v>
      </c>
      <c r="G150" s="67">
        <v>0</v>
      </c>
    </row>
    <row r="151" spans="1:7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>
        <v>0</v>
      </c>
      <c r="G151" s="67">
        <v>0</v>
      </c>
    </row>
    <row r="152" spans="1:7" ht="24" x14ac:dyDescent="0.2">
      <c r="A152" s="48" t="s">
        <v>300</v>
      </c>
      <c r="B152" s="50" t="s">
        <v>66</v>
      </c>
      <c r="C152" s="47" t="s">
        <v>300</v>
      </c>
      <c r="D152" s="7"/>
      <c r="E152" s="7">
        <v>0</v>
      </c>
      <c r="G152" s="67">
        <v>0</v>
      </c>
    </row>
    <row r="153" spans="1:7" ht="24" x14ac:dyDescent="0.2">
      <c r="A153" s="48" t="s">
        <v>301</v>
      </c>
      <c r="B153" s="50" t="s">
        <v>68</v>
      </c>
      <c r="C153" s="47" t="s">
        <v>301</v>
      </c>
      <c r="D153" s="7"/>
      <c r="E153" s="7">
        <v>0</v>
      </c>
      <c r="G153" s="67">
        <v>0</v>
      </c>
    </row>
    <row r="154" spans="1:7" ht="24" x14ac:dyDescent="0.2">
      <c r="A154" s="48">
        <v>37</v>
      </c>
      <c r="B154" s="50" t="s">
        <v>302</v>
      </c>
      <c r="C154" s="47" t="s">
        <v>303</v>
      </c>
      <c r="D154" s="4">
        <f>D155+D161</f>
        <v>0</v>
      </c>
      <c r="E154" s="4">
        <f>E155+E161</f>
        <v>0</v>
      </c>
    </row>
    <row r="155" spans="1:7" ht="24" x14ac:dyDescent="0.2">
      <c r="A155" s="48">
        <v>371</v>
      </c>
      <c r="B155" s="50" t="s">
        <v>304</v>
      </c>
      <c r="C155" s="47" t="s">
        <v>305</v>
      </c>
      <c r="D155" s="4">
        <f>SUM(D156:D160)</f>
        <v>0</v>
      </c>
      <c r="E155" s="4">
        <f>SUM(E156:E160)</f>
        <v>0</v>
      </c>
    </row>
    <row r="156" spans="1:7" ht="24" x14ac:dyDescent="0.2">
      <c r="A156" s="48">
        <v>3711</v>
      </c>
      <c r="B156" s="50" t="s">
        <v>306</v>
      </c>
      <c r="C156" s="47" t="s">
        <v>307</v>
      </c>
      <c r="D156" s="7"/>
      <c r="E156" s="7">
        <v>0</v>
      </c>
      <c r="G156" s="67">
        <v>0</v>
      </c>
    </row>
    <row r="157" spans="1:7" ht="24" x14ac:dyDescent="0.2">
      <c r="A157" s="48">
        <v>3712</v>
      </c>
      <c r="B157" s="50" t="s">
        <v>308</v>
      </c>
      <c r="C157" s="47" t="s">
        <v>309</v>
      </c>
      <c r="D157" s="7"/>
      <c r="E157" s="7">
        <v>0</v>
      </c>
      <c r="G157" s="67">
        <v>0</v>
      </c>
    </row>
    <row r="158" spans="1:7" ht="24" x14ac:dyDescent="0.2">
      <c r="A158" s="48" t="s">
        <v>310</v>
      </c>
      <c r="B158" s="50" t="s">
        <v>311</v>
      </c>
      <c r="C158" s="47" t="s">
        <v>310</v>
      </c>
      <c r="D158" s="7"/>
      <c r="E158" s="7">
        <v>0</v>
      </c>
      <c r="G158" s="67">
        <v>0</v>
      </c>
    </row>
    <row r="159" spans="1:7" ht="24" x14ac:dyDescent="0.2">
      <c r="A159" s="48" t="s">
        <v>312</v>
      </c>
      <c r="B159" s="50" t="s">
        <v>313</v>
      </c>
      <c r="C159" s="47" t="s">
        <v>312</v>
      </c>
      <c r="D159" s="7"/>
      <c r="E159" s="7">
        <v>0</v>
      </c>
      <c r="G159" s="67">
        <v>0</v>
      </c>
    </row>
    <row r="160" spans="1:7" x14ac:dyDescent="0.2">
      <c r="A160" s="48" t="s">
        <v>314</v>
      </c>
      <c r="B160" s="39" t="s">
        <v>315</v>
      </c>
      <c r="C160" s="47" t="s">
        <v>314</v>
      </c>
      <c r="D160" s="7"/>
      <c r="E160" s="7">
        <v>0</v>
      </c>
      <c r="G160" s="67">
        <v>0</v>
      </c>
    </row>
    <row r="161" spans="1:7" ht="24" x14ac:dyDescent="0.2">
      <c r="A161" s="48">
        <v>372</v>
      </c>
      <c r="B161" s="49" t="s">
        <v>316</v>
      </c>
      <c r="C161" s="47" t="s">
        <v>317</v>
      </c>
      <c r="D161" s="4">
        <f>SUM(D162:D164)</f>
        <v>0</v>
      </c>
      <c r="E161" s="4">
        <f>SUM(E162:E164)</f>
        <v>0</v>
      </c>
    </row>
    <row r="162" spans="1:7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>
        <v>0</v>
      </c>
      <c r="G162" s="67">
        <v>0</v>
      </c>
    </row>
    <row r="163" spans="1:7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>
        <v>0</v>
      </c>
      <c r="G163" s="67">
        <v>0</v>
      </c>
    </row>
    <row r="164" spans="1:7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>
        <v>0</v>
      </c>
      <c r="G164" s="67">
        <v>0</v>
      </c>
    </row>
    <row r="165" spans="1:7" ht="24" x14ac:dyDescent="0.2">
      <c r="A165" s="48">
        <v>38</v>
      </c>
      <c r="B165" s="39" t="s">
        <v>324</v>
      </c>
      <c r="C165" s="47" t="s">
        <v>325</v>
      </c>
      <c r="D165" s="4">
        <f>D166+D170+D175+D181</f>
        <v>0</v>
      </c>
      <c r="E165" s="4">
        <f>E166+E170+E175+E181</f>
        <v>0</v>
      </c>
    </row>
    <row r="166" spans="1:7" ht="12.75" customHeight="1" x14ac:dyDescent="0.2">
      <c r="A166" s="48">
        <v>381</v>
      </c>
      <c r="B166" s="50" t="s">
        <v>326</v>
      </c>
      <c r="C166" s="47" t="s">
        <v>327</v>
      </c>
      <c r="D166" s="4">
        <f>SUM(D167:D169)</f>
        <v>0</v>
      </c>
      <c r="E166" s="4">
        <f>SUM(E167:E169)</f>
        <v>0</v>
      </c>
    </row>
    <row r="167" spans="1:7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>
        <v>0</v>
      </c>
      <c r="G167" s="67">
        <v>0</v>
      </c>
    </row>
    <row r="168" spans="1:7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>
        <v>0</v>
      </c>
      <c r="G168" s="67">
        <v>0</v>
      </c>
    </row>
    <row r="169" spans="1:7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>
        <v>0</v>
      </c>
      <c r="G169" s="67">
        <v>0</v>
      </c>
    </row>
    <row r="170" spans="1:7" ht="12.75" customHeight="1" x14ac:dyDescent="0.2">
      <c r="A170" s="48">
        <v>382</v>
      </c>
      <c r="B170" s="39" t="s">
        <v>334</v>
      </c>
      <c r="C170" s="47" t="s">
        <v>335</v>
      </c>
      <c r="D170" s="4">
        <f>SUM(D171:D174)</f>
        <v>0</v>
      </c>
      <c r="E170" s="4">
        <f>SUM(E171:E174)</f>
        <v>0</v>
      </c>
    </row>
    <row r="171" spans="1:7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>
        <v>0</v>
      </c>
      <c r="G171" s="67">
        <v>0</v>
      </c>
    </row>
    <row r="172" spans="1:7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>
        <v>0</v>
      </c>
      <c r="G172" s="67">
        <v>0</v>
      </c>
    </row>
    <row r="173" spans="1:7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>
        <v>0</v>
      </c>
      <c r="G173" s="67">
        <v>0</v>
      </c>
    </row>
    <row r="174" spans="1:7" ht="24" x14ac:dyDescent="0.2">
      <c r="A174" s="48" t="s">
        <v>342</v>
      </c>
      <c r="B174" s="50" t="s">
        <v>343</v>
      </c>
      <c r="C174" s="47" t="s">
        <v>342</v>
      </c>
      <c r="D174" s="7"/>
      <c r="E174" s="7">
        <v>0</v>
      </c>
      <c r="G174" s="67">
        <v>0</v>
      </c>
    </row>
    <row r="175" spans="1:7" ht="12.75" customHeight="1" x14ac:dyDescent="0.2">
      <c r="A175" s="48">
        <v>383</v>
      </c>
      <c r="B175" s="50" t="s">
        <v>344</v>
      </c>
      <c r="C175" s="47" t="s">
        <v>345</v>
      </c>
      <c r="D175" s="4">
        <f>SUM(D176:D180)</f>
        <v>0</v>
      </c>
      <c r="E175" s="4">
        <f>SUM(E176:E180)</f>
        <v>0</v>
      </c>
    </row>
    <row r="176" spans="1:7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>
        <v>0</v>
      </c>
      <c r="G176" s="67">
        <v>0</v>
      </c>
    </row>
    <row r="177" spans="1:7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>
        <v>0</v>
      </c>
      <c r="G177" s="67">
        <v>0</v>
      </c>
    </row>
    <row r="178" spans="1:7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>
        <v>0</v>
      </c>
      <c r="G178" s="67">
        <v>0</v>
      </c>
    </row>
    <row r="179" spans="1:7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>
        <v>0</v>
      </c>
      <c r="G179" s="67">
        <v>0</v>
      </c>
    </row>
    <row r="180" spans="1:7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>
        <v>0</v>
      </c>
      <c r="G180" s="67">
        <v>0</v>
      </c>
    </row>
    <row r="181" spans="1:7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7" ht="24" x14ac:dyDescent="0.2">
      <c r="A182" s="48">
        <v>3861</v>
      </c>
      <c r="B182" s="50" t="s">
        <v>358</v>
      </c>
      <c r="C182" s="47" t="s">
        <v>359</v>
      </c>
      <c r="D182" s="7"/>
      <c r="E182" s="7">
        <v>0</v>
      </c>
      <c r="G182" s="67">
        <v>0</v>
      </c>
    </row>
    <row r="183" spans="1:7" ht="24" x14ac:dyDescent="0.2">
      <c r="A183" s="48">
        <v>3862</v>
      </c>
      <c r="B183" s="39" t="s">
        <v>360</v>
      </c>
      <c r="C183" s="47" t="s">
        <v>361</v>
      </c>
      <c r="D183" s="7"/>
      <c r="E183" s="7">
        <v>0</v>
      </c>
      <c r="G183" s="67">
        <v>0</v>
      </c>
    </row>
    <row r="184" spans="1:7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>
        <v>0</v>
      </c>
      <c r="G184" s="67">
        <v>0</v>
      </c>
    </row>
    <row r="185" spans="1:7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>
        <v>0</v>
      </c>
      <c r="G185" s="67">
        <v>0</v>
      </c>
    </row>
    <row r="186" spans="1:7" ht="24" x14ac:dyDescent="0.2">
      <c r="A186" s="48" t="s">
        <v>366</v>
      </c>
      <c r="B186" s="39" t="s">
        <v>367</v>
      </c>
      <c r="C186" s="47" t="s">
        <v>366</v>
      </c>
      <c r="D186" s="7"/>
      <c r="E186" s="7">
        <v>0</v>
      </c>
      <c r="G186" s="67">
        <v>0</v>
      </c>
    </row>
    <row r="187" spans="1:7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7" x14ac:dyDescent="0.2">
      <c r="A188" s="32">
        <v>41</v>
      </c>
      <c r="B188" s="33" t="s">
        <v>370</v>
      </c>
      <c r="C188" s="47" t="s">
        <v>371</v>
      </c>
      <c r="D188" s="4">
        <f>D189+D193</f>
        <v>0</v>
      </c>
      <c r="E188" s="4">
        <f>E189+E193</f>
        <v>0</v>
      </c>
    </row>
    <row r="189" spans="1:7" ht="12.75" customHeight="1" x14ac:dyDescent="0.2">
      <c r="A189" s="48">
        <v>411</v>
      </c>
      <c r="B189" s="50" t="s">
        <v>372</v>
      </c>
      <c r="C189" s="47" t="s">
        <v>373</v>
      </c>
      <c r="D189" s="4">
        <f>SUM(D190:D192)</f>
        <v>0</v>
      </c>
      <c r="E189" s="4">
        <f>SUM(E190:E192)</f>
        <v>0</v>
      </c>
    </row>
    <row r="190" spans="1:7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>
        <v>0</v>
      </c>
      <c r="G190" s="67">
        <v>0</v>
      </c>
    </row>
    <row r="191" spans="1:7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>
        <v>0</v>
      </c>
      <c r="G191" s="67">
        <v>0</v>
      </c>
    </row>
    <row r="192" spans="1:7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>
        <v>0</v>
      </c>
      <c r="G192" s="67">
        <v>0</v>
      </c>
    </row>
    <row r="193" spans="1:7" ht="12.75" customHeight="1" x14ac:dyDescent="0.2">
      <c r="A193" s="48">
        <v>412</v>
      </c>
      <c r="B193" s="50" t="s">
        <v>380</v>
      </c>
      <c r="C193" s="47" t="s">
        <v>381</v>
      </c>
      <c r="D193" s="4">
        <f>SUM(D194:D199)</f>
        <v>0</v>
      </c>
      <c r="E193" s="4">
        <f>SUM(E194:E199)</f>
        <v>0</v>
      </c>
    </row>
    <row r="194" spans="1:7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>
        <v>0</v>
      </c>
      <c r="G194" s="67">
        <v>0</v>
      </c>
    </row>
    <row r="195" spans="1:7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>
        <v>0</v>
      </c>
      <c r="G195" s="67">
        <v>0</v>
      </c>
    </row>
    <row r="196" spans="1:7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>
        <v>0</v>
      </c>
      <c r="G196" s="67">
        <v>0</v>
      </c>
    </row>
    <row r="197" spans="1:7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>
        <v>0</v>
      </c>
      <c r="G197" s="67">
        <v>0</v>
      </c>
    </row>
    <row r="198" spans="1:7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>
        <v>0</v>
      </c>
      <c r="G198" s="67">
        <v>0</v>
      </c>
    </row>
    <row r="199" spans="1:7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>
        <v>0</v>
      </c>
      <c r="G199" s="67">
        <v>0</v>
      </c>
    </row>
    <row r="200" spans="1:7" ht="24" x14ac:dyDescent="0.2">
      <c r="A200" s="48">
        <v>42</v>
      </c>
      <c r="B200" s="51" t="s">
        <v>394</v>
      </c>
      <c r="C200" s="47" t="s">
        <v>395</v>
      </c>
      <c r="D200" s="4">
        <f>D201+D206+D215+D220+D225+D228</f>
        <v>0</v>
      </c>
      <c r="E200" s="4">
        <f>E201+E206+E215+E220+E225+E228</f>
        <v>0</v>
      </c>
    </row>
    <row r="201" spans="1:7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7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>
        <v>0</v>
      </c>
      <c r="G202" s="67">
        <v>0</v>
      </c>
    </row>
    <row r="203" spans="1:7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0</v>
      </c>
      <c r="G203" s="67">
        <v>0</v>
      </c>
    </row>
    <row r="204" spans="1:7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>
        <v>0</v>
      </c>
      <c r="G204" s="67">
        <v>0</v>
      </c>
    </row>
    <row r="205" spans="1:7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>
        <v>0</v>
      </c>
      <c r="G205" s="67">
        <v>0</v>
      </c>
    </row>
    <row r="206" spans="1:7" ht="12.75" customHeight="1" x14ac:dyDescent="0.2">
      <c r="A206" s="48">
        <v>422</v>
      </c>
      <c r="B206" s="50" t="s">
        <v>406</v>
      </c>
      <c r="C206" s="47" t="s">
        <v>407</v>
      </c>
      <c r="D206" s="4">
        <f>SUM(D207:D214)</f>
        <v>0</v>
      </c>
      <c r="E206" s="4">
        <f>SUM(E207:E214)</f>
        <v>0</v>
      </c>
    </row>
    <row r="207" spans="1:7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0</v>
      </c>
      <c r="G207" s="67">
        <v>0</v>
      </c>
    </row>
    <row r="208" spans="1:7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>
        <v>0</v>
      </c>
      <c r="G208" s="67">
        <v>0</v>
      </c>
    </row>
    <row r="209" spans="1:7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>
        <v>0</v>
      </c>
      <c r="G209" s="67">
        <v>0</v>
      </c>
    </row>
    <row r="210" spans="1:7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>
        <v>0</v>
      </c>
      <c r="G210" s="67">
        <v>0</v>
      </c>
    </row>
    <row r="211" spans="1:7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>
        <v>0</v>
      </c>
      <c r="G211" s="67">
        <v>0</v>
      </c>
    </row>
    <row r="212" spans="1:7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>
        <v>0</v>
      </c>
      <c r="G212" s="67">
        <v>0</v>
      </c>
    </row>
    <row r="213" spans="1:7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0</v>
      </c>
      <c r="G213" s="67">
        <v>0</v>
      </c>
    </row>
    <row r="214" spans="1:7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>
        <v>0</v>
      </c>
      <c r="G214" s="67">
        <v>0</v>
      </c>
    </row>
    <row r="215" spans="1:7" ht="12.75" customHeight="1" x14ac:dyDescent="0.2">
      <c r="A215" s="48">
        <v>423</v>
      </c>
      <c r="B215" s="50" t="s">
        <v>424</v>
      </c>
      <c r="C215" s="47" t="s">
        <v>425</v>
      </c>
      <c r="D215" s="4">
        <f>SUM(D216:D219)</f>
        <v>0</v>
      </c>
      <c r="E215" s="4">
        <f>SUM(E216:E219)</f>
        <v>0</v>
      </c>
    </row>
    <row r="216" spans="1:7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>
        <v>0</v>
      </c>
      <c r="G216" s="67">
        <v>0</v>
      </c>
    </row>
    <row r="217" spans="1:7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>
        <v>0</v>
      </c>
      <c r="G217" s="67">
        <v>0</v>
      </c>
    </row>
    <row r="218" spans="1:7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>
        <v>0</v>
      </c>
      <c r="G218" s="67">
        <v>0</v>
      </c>
    </row>
    <row r="219" spans="1:7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>
        <v>0</v>
      </c>
      <c r="G219" s="67">
        <v>0</v>
      </c>
    </row>
    <row r="220" spans="1:7" x14ac:dyDescent="0.2">
      <c r="A220" s="48">
        <v>424</v>
      </c>
      <c r="B220" s="50" t="s">
        <v>434</v>
      </c>
      <c r="C220" s="47" t="s">
        <v>435</v>
      </c>
      <c r="D220" s="4">
        <f>SUM(D221:D224)</f>
        <v>0</v>
      </c>
      <c r="E220" s="4">
        <f>SUM(E221:E224)</f>
        <v>0</v>
      </c>
    </row>
    <row r="221" spans="1:7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>
        <v>0</v>
      </c>
      <c r="G221" s="67">
        <v>0</v>
      </c>
    </row>
    <row r="222" spans="1:7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>
        <v>0</v>
      </c>
      <c r="G222" s="67">
        <v>0</v>
      </c>
    </row>
    <row r="223" spans="1:7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>
        <v>0</v>
      </c>
      <c r="G223" s="67">
        <v>0</v>
      </c>
    </row>
    <row r="224" spans="1:7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>
        <v>0</v>
      </c>
      <c r="G224" s="67">
        <v>0</v>
      </c>
    </row>
    <row r="225" spans="1:7" ht="12.75" customHeight="1" x14ac:dyDescent="0.2">
      <c r="A225" s="48">
        <v>425</v>
      </c>
      <c r="B225" s="50" t="s">
        <v>444</v>
      </c>
      <c r="C225" s="47" t="s">
        <v>445</v>
      </c>
      <c r="D225" s="4">
        <f>SUM(D226:D227)</f>
        <v>0</v>
      </c>
      <c r="E225" s="4">
        <f>SUM(E226:E227)</f>
        <v>0</v>
      </c>
    </row>
    <row r="226" spans="1:7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>
        <v>0</v>
      </c>
      <c r="G226" s="67">
        <v>0</v>
      </c>
    </row>
    <row r="227" spans="1:7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>
        <v>0</v>
      </c>
      <c r="G227" s="67">
        <v>0</v>
      </c>
    </row>
    <row r="228" spans="1:7" ht="12.75" customHeight="1" x14ac:dyDescent="0.2">
      <c r="A228" s="48">
        <v>426</v>
      </c>
      <c r="B228" s="50" t="s">
        <v>450</v>
      </c>
      <c r="C228" s="47" t="s">
        <v>451</v>
      </c>
      <c r="D228" s="4">
        <f>SUM(D229:D232)</f>
        <v>0</v>
      </c>
      <c r="E228" s="4">
        <f>SUM(E229:E232)</f>
        <v>0</v>
      </c>
    </row>
    <row r="229" spans="1:7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>
        <v>0</v>
      </c>
      <c r="G229" s="67">
        <v>0</v>
      </c>
    </row>
    <row r="230" spans="1:7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>
        <v>0</v>
      </c>
      <c r="G230" s="67">
        <v>0</v>
      </c>
    </row>
    <row r="231" spans="1:7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>
        <v>0</v>
      </c>
      <c r="G231" s="67">
        <v>0</v>
      </c>
    </row>
    <row r="232" spans="1:7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>
        <v>0</v>
      </c>
      <c r="G232" s="67">
        <v>0</v>
      </c>
    </row>
    <row r="233" spans="1:7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7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7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>
        <v>0</v>
      </c>
      <c r="G235" s="67">
        <v>0</v>
      </c>
    </row>
    <row r="236" spans="1:7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>
        <v>0</v>
      </c>
      <c r="G236" s="67">
        <v>0</v>
      </c>
    </row>
    <row r="237" spans="1:7" ht="12.75" customHeight="1" x14ac:dyDescent="0.2">
      <c r="A237" s="48">
        <v>44</v>
      </c>
      <c r="B237" s="50" t="s">
        <v>468</v>
      </c>
      <c r="C237" s="47" t="s">
        <v>469</v>
      </c>
      <c r="D237" s="4">
        <f>D238</f>
        <v>0</v>
      </c>
      <c r="E237" s="4">
        <f>E238</f>
        <v>0</v>
      </c>
    </row>
    <row r="238" spans="1:7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>
        <v>0</v>
      </c>
      <c r="G238" s="67">
        <v>0</v>
      </c>
    </row>
    <row r="239" spans="1:7" x14ac:dyDescent="0.2">
      <c r="A239" s="48">
        <v>45</v>
      </c>
      <c r="B239" s="50" t="s">
        <v>472</v>
      </c>
      <c r="C239" s="47" t="s">
        <v>473</v>
      </c>
      <c r="D239" s="4">
        <f>SUM(D240:D243)</f>
        <v>0</v>
      </c>
      <c r="E239" s="4">
        <f>SUM(E240:E243)</f>
        <v>0</v>
      </c>
    </row>
    <row r="240" spans="1:7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>
        <v>0</v>
      </c>
      <c r="G240" s="67">
        <v>0</v>
      </c>
    </row>
    <row r="241" spans="1:7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>
        <v>0</v>
      </c>
      <c r="G241" s="67">
        <v>0</v>
      </c>
    </row>
    <row r="242" spans="1:7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>
        <v>0</v>
      </c>
      <c r="G242" s="67">
        <v>0</v>
      </c>
    </row>
    <row r="243" spans="1:7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>
        <v>0</v>
      </c>
      <c r="G243" s="67">
        <v>0</v>
      </c>
    </row>
    <row r="244" spans="1:7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7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7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7" ht="24" x14ac:dyDescent="0.2">
      <c r="A247" s="48">
        <v>5121</v>
      </c>
      <c r="B247" s="50" t="s">
        <v>488</v>
      </c>
      <c r="C247" s="47" t="s">
        <v>489</v>
      </c>
      <c r="D247" s="7"/>
      <c r="E247" s="7">
        <v>0</v>
      </c>
      <c r="G247" s="67">
        <v>0</v>
      </c>
    </row>
    <row r="248" spans="1:7" ht="24" x14ac:dyDescent="0.2">
      <c r="A248" s="48">
        <v>5122</v>
      </c>
      <c r="B248" s="50" t="s">
        <v>490</v>
      </c>
      <c r="C248" s="47" t="s">
        <v>491</v>
      </c>
      <c r="D248" s="7"/>
      <c r="E248" s="7">
        <v>0</v>
      </c>
      <c r="G248" s="67">
        <v>0</v>
      </c>
    </row>
    <row r="249" spans="1:7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7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>
        <v>0</v>
      </c>
      <c r="G250" s="67">
        <v>0</v>
      </c>
    </row>
    <row r="251" spans="1:7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>
        <v>0</v>
      </c>
      <c r="G251" s="67">
        <v>0</v>
      </c>
    </row>
    <row r="252" spans="1:7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>
        <v>0</v>
      </c>
      <c r="G252" s="67">
        <v>0</v>
      </c>
    </row>
    <row r="253" spans="1:7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>
        <v>0</v>
      </c>
      <c r="G253" s="67">
        <v>0</v>
      </c>
    </row>
    <row r="254" spans="1:7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7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>
        <v>0</v>
      </c>
      <c r="G255" s="67">
        <v>0</v>
      </c>
    </row>
    <row r="256" spans="1:7" x14ac:dyDescent="0.2">
      <c r="A256" s="48">
        <v>5154</v>
      </c>
      <c r="B256" s="50" t="s">
        <v>506</v>
      </c>
      <c r="C256" s="47" t="s">
        <v>507</v>
      </c>
      <c r="D256" s="7"/>
      <c r="E256" s="7">
        <v>0</v>
      </c>
      <c r="G256" s="67">
        <v>0</v>
      </c>
    </row>
    <row r="257" spans="1:7" ht="24" x14ac:dyDescent="0.2">
      <c r="A257" s="48">
        <v>5155</v>
      </c>
      <c r="B257" s="50" t="s">
        <v>508</v>
      </c>
      <c r="C257" s="47" t="s">
        <v>509</v>
      </c>
      <c r="D257" s="7"/>
      <c r="E257" s="7">
        <v>0</v>
      </c>
      <c r="G257" s="67">
        <v>0</v>
      </c>
    </row>
    <row r="258" spans="1:7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>
        <v>0</v>
      </c>
      <c r="G258" s="67">
        <v>0</v>
      </c>
    </row>
    <row r="259" spans="1:7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>
        <v>0</v>
      </c>
      <c r="G259" s="67">
        <v>0</v>
      </c>
    </row>
    <row r="260" spans="1:7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>
        <v>0</v>
      </c>
      <c r="G260" s="67">
        <v>0</v>
      </c>
    </row>
    <row r="261" spans="1:7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7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>
        <v>0</v>
      </c>
      <c r="G262" s="67">
        <v>0</v>
      </c>
    </row>
    <row r="263" spans="1:7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>
        <v>0</v>
      </c>
      <c r="G263" s="67">
        <v>0</v>
      </c>
    </row>
    <row r="264" spans="1:7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>
        <v>0</v>
      </c>
      <c r="G264" s="67">
        <v>0</v>
      </c>
    </row>
    <row r="265" spans="1:7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>
        <v>0</v>
      </c>
      <c r="G265" s="67">
        <v>0</v>
      </c>
    </row>
    <row r="266" spans="1:7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7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>
        <v>0</v>
      </c>
      <c r="G267" s="67">
        <v>0</v>
      </c>
    </row>
    <row r="268" spans="1:7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>
        <v>0</v>
      </c>
      <c r="G268" s="67">
        <v>0</v>
      </c>
    </row>
    <row r="269" spans="1:7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>
        <v>0</v>
      </c>
      <c r="G269" s="67">
        <v>0</v>
      </c>
    </row>
    <row r="270" spans="1:7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>
        <v>0</v>
      </c>
      <c r="G270" s="67">
        <v>0</v>
      </c>
    </row>
    <row r="271" spans="1:7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>
        <v>0</v>
      </c>
      <c r="G271" s="67">
        <v>0</v>
      </c>
    </row>
    <row r="272" spans="1:7" x14ac:dyDescent="0.2">
      <c r="A272" s="38">
        <v>5176</v>
      </c>
      <c r="B272" s="39" t="s">
        <v>538</v>
      </c>
      <c r="C272" s="40" t="s">
        <v>539</v>
      </c>
      <c r="D272" s="5"/>
      <c r="E272" s="5">
        <v>0</v>
      </c>
      <c r="G272" s="67">
        <v>0</v>
      </c>
    </row>
    <row r="273" spans="1:7" x14ac:dyDescent="0.2">
      <c r="A273" s="38">
        <v>5177</v>
      </c>
      <c r="B273" s="49" t="s">
        <v>540</v>
      </c>
      <c r="C273" s="40" t="s">
        <v>541</v>
      </c>
      <c r="D273" s="5"/>
      <c r="E273" s="5">
        <v>0</v>
      </c>
      <c r="G273" s="67">
        <v>0</v>
      </c>
    </row>
    <row r="274" spans="1:7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7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7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>
        <v>0</v>
      </c>
      <c r="G276" s="72">
        <v>0</v>
      </c>
    </row>
    <row r="277" spans="1:7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>
        <v>0</v>
      </c>
      <c r="G277" s="72">
        <v>0</v>
      </c>
    </row>
    <row r="278" spans="1:7" s="72" customFormat="1" x14ac:dyDescent="0.2">
      <c r="A278" s="38">
        <v>5314</v>
      </c>
      <c r="B278" s="39" t="s">
        <v>550</v>
      </c>
      <c r="C278" s="40" t="s">
        <v>551</v>
      </c>
      <c r="D278" s="5"/>
      <c r="E278" s="5">
        <v>0</v>
      </c>
      <c r="G278" s="72">
        <v>0</v>
      </c>
    </row>
    <row r="279" spans="1:7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7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>
        <v>0</v>
      </c>
      <c r="G280" s="72">
        <v>0</v>
      </c>
    </row>
    <row r="281" spans="1:7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7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>
        <v>0</v>
      </c>
      <c r="G282" s="72">
        <v>0</v>
      </c>
    </row>
    <row r="283" spans="1:7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>
        <v>0</v>
      </c>
      <c r="G283" s="72">
        <v>0</v>
      </c>
    </row>
    <row r="284" spans="1:7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7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>
        <v>0</v>
      </c>
      <c r="G285" s="72">
        <v>0</v>
      </c>
    </row>
    <row r="286" spans="1:7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>
        <v>0</v>
      </c>
      <c r="G286" s="72">
        <v>0</v>
      </c>
    </row>
    <row r="287" spans="1:7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7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7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>
        <v>0</v>
      </c>
      <c r="G289" s="72">
        <v>0</v>
      </c>
    </row>
    <row r="290" spans="1:7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>
        <v>0</v>
      </c>
      <c r="G290" s="72">
        <v>0</v>
      </c>
    </row>
    <row r="291" spans="1:7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>
        <v>0</v>
      </c>
      <c r="G291" s="72">
        <v>0</v>
      </c>
    </row>
    <row r="292" spans="1:7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>
        <v>0</v>
      </c>
      <c r="G292" s="72">
        <v>0</v>
      </c>
    </row>
    <row r="293" spans="1:7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7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>
        <v>0</v>
      </c>
      <c r="G294" s="72">
        <v>0</v>
      </c>
    </row>
    <row r="295" spans="1:7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>
        <v>0</v>
      </c>
      <c r="G295" s="72">
        <v>0</v>
      </c>
    </row>
    <row r="296" spans="1:7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>
        <v>0</v>
      </c>
      <c r="G296" s="72">
        <v>0</v>
      </c>
    </row>
    <row r="297" spans="1:7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7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>
        <v>0</v>
      </c>
      <c r="G298" s="72">
        <v>0</v>
      </c>
    </row>
    <row r="299" spans="1:7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7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>
        <v>0</v>
      </c>
      <c r="G300" s="72">
        <v>0</v>
      </c>
    </row>
    <row r="301" spans="1:7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>
        <v>0</v>
      </c>
      <c r="G301" s="72">
        <v>0</v>
      </c>
    </row>
    <row r="302" spans="1:7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>
        <v>0</v>
      </c>
      <c r="G302" s="72">
        <v>0</v>
      </c>
    </row>
    <row r="303" spans="1:7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>
        <v>0</v>
      </c>
      <c r="G303" s="72">
        <v>0</v>
      </c>
    </row>
    <row r="304" spans="1:7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>
        <v>0</v>
      </c>
      <c r="G304" s="72">
        <v>0</v>
      </c>
    </row>
    <row r="305" spans="1:7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>
        <v>0</v>
      </c>
      <c r="G305" s="72">
        <v>0</v>
      </c>
    </row>
    <row r="306" spans="1:7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7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>
        <v>0</v>
      </c>
      <c r="G307" s="72">
        <v>0</v>
      </c>
    </row>
    <row r="308" spans="1:7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>
        <v>0</v>
      </c>
      <c r="G308" s="72">
        <v>0</v>
      </c>
    </row>
    <row r="309" spans="1:7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>
        <v>0</v>
      </c>
      <c r="G309" s="72">
        <v>0</v>
      </c>
    </row>
    <row r="310" spans="1:7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>
        <v>0</v>
      </c>
      <c r="G310" s="72">
        <v>0</v>
      </c>
    </row>
    <row r="311" spans="1:7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7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>
        <v>0</v>
      </c>
      <c r="G312" s="72">
        <v>0</v>
      </c>
    </row>
    <row r="313" spans="1:7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>
        <v>0</v>
      </c>
      <c r="G313" s="72">
        <v>0</v>
      </c>
    </row>
    <row r="314" spans="1:7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>
        <v>0</v>
      </c>
      <c r="G314" s="72">
        <v>0</v>
      </c>
    </row>
    <row r="315" spans="1:7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>
        <v>0</v>
      </c>
      <c r="G315" s="72">
        <v>0</v>
      </c>
    </row>
    <row r="316" spans="1:7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>
        <v>0</v>
      </c>
      <c r="G316" s="72">
        <v>0</v>
      </c>
    </row>
    <row r="317" spans="1:7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>
        <v>0</v>
      </c>
      <c r="G317" s="72">
        <v>0</v>
      </c>
    </row>
    <row r="318" spans="1:7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>
        <v>0</v>
      </c>
      <c r="G318" s="72">
        <v>0</v>
      </c>
    </row>
    <row r="319" spans="1:7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7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7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>
        <v>0</v>
      </c>
      <c r="G321" s="67">
        <v>0</v>
      </c>
    </row>
    <row r="322" spans="1:7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>
        <v>0</v>
      </c>
      <c r="G322" s="67">
        <v>0</v>
      </c>
    </row>
    <row r="323" spans="1:7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>
        <v>0</v>
      </c>
      <c r="G323" s="67">
        <v>0</v>
      </c>
    </row>
    <row r="324" spans="1:7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>
        <v>0</v>
      </c>
      <c r="G324" s="67">
        <v>0</v>
      </c>
    </row>
    <row r="325" spans="1:7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7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>
        <v>0</v>
      </c>
      <c r="G326" s="67">
        <v>0</v>
      </c>
    </row>
    <row r="327" spans="1:7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>
        <v>0</v>
      </c>
      <c r="G327" s="67">
        <v>0</v>
      </c>
    </row>
    <row r="328" spans="1:7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>
        <v>0</v>
      </c>
      <c r="G328" s="67">
        <v>0</v>
      </c>
    </row>
    <row r="329" spans="1:7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>
        <v>0</v>
      </c>
      <c r="G329" s="67">
        <v>0</v>
      </c>
    </row>
    <row r="330" spans="1:7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>
        <v>0</v>
      </c>
      <c r="G330" s="67">
        <v>0</v>
      </c>
    </row>
    <row r="331" spans="1:7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>
        <v>0</v>
      </c>
      <c r="G331" s="67">
        <v>0</v>
      </c>
    </row>
    <row r="332" spans="1:7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>
        <v>0</v>
      </c>
      <c r="G332" s="67">
        <v>0</v>
      </c>
    </row>
    <row r="333" spans="1:7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>
        <v>0</v>
      </c>
      <c r="G333" s="67">
        <v>0</v>
      </c>
    </row>
    <row r="334" spans="1:7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7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  <c r="F335" s="75">
        <v>0</v>
      </c>
      <c r="G335" s="75">
        <v>0</v>
      </c>
    </row>
    <row r="336" spans="1:7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  <c r="F336" s="75">
        <v>0</v>
      </c>
      <c r="G336" s="75">
        <v>0</v>
      </c>
    </row>
    <row r="337" spans="1:7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  <c r="F337" s="75">
        <v>0</v>
      </c>
      <c r="G337" s="75">
        <v>0</v>
      </c>
    </row>
    <row r="338" spans="1:7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7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  <c r="F339" s="75">
        <v>0</v>
      </c>
      <c r="G339" s="75">
        <v>0</v>
      </c>
    </row>
    <row r="340" spans="1:7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  <c r="F340" s="75">
        <v>0</v>
      </c>
      <c r="G340" s="75">
        <v>0</v>
      </c>
    </row>
    <row r="341" spans="1:7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  <c r="F341" s="75">
        <v>0</v>
      </c>
      <c r="G341" s="75">
        <v>0</v>
      </c>
    </row>
    <row r="342" spans="1:7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  <c r="F342" s="75">
        <v>0</v>
      </c>
      <c r="G342" s="75">
        <v>0</v>
      </c>
    </row>
    <row r="343" spans="1:7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  <c r="F343" s="75">
        <v>0</v>
      </c>
      <c r="G343" s="75">
        <v>0</v>
      </c>
    </row>
    <row r="344" spans="1:7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  <c r="F344" s="75">
        <v>0</v>
      </c>
      <c r="G344" s="75">
        <v>0</v>
      </c>
    </row>
    <row r="345" spans="1:7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  <c r="F345" s="75">
        <v>0</v>
      </c>
      <c r="G345" s="75">
        <v>0</v>
      </c>
    </row>
    <row r="346" spans="1:7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  <c r="F346" s="75">
        <v>0</v>
      </c>
      <c r="G346" s="75">
        <v>0</v>
      </c>
    </row>
    <row r="347" spans="1:7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7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  <c r="F348" s="75">
        <v>0</v>
      </c>
      <c r="G348" s="75">
        <v>0</v>
      </c>
    </row>
    <row r="349" spans="1:7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  <c r="F349" s="75">
        <v>0</v>
      </c>
      <c r="G349" s="75">
        <v>0</v>
      </c>
    </row>
    <row r="350" spans="1:7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  <c r="F350" s="75">
        <v>0</v>
      </c>
      <c r="G350" s="75">
        <v>0</v>
      </c>
    </row>
    <row r="351" spans="1:7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  <c r="F351" s="75">
        <v>0</v>
      </c>
      <c r="G351" s="75">
        <v>0</v>
      </c>
    </row>
    <row r="352" spans="1:7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7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  <c r="F353" s="77">
        <v>0</v>
      </c>
      <c r="G353" s="77">
        <v>0</v>
      </c>
    </row>
    <row r="354" spans="1:7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  <c r="F354" s="77">
        <v>0</v>
      </c>
      <c r="G354" s="77">
        <v>0</v>
      </c>
    </row>
    <row r="355" spans="1:7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  <c r="F355" s="77">
        <v>0</v>
      </c>
      <c r="G355" s="77">
        <v>0</v>
      </c>
    </row>
    <row r="356" spans="1:7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  <c r="F356" s="77">
        <v>0</v>
      </c>
      <c r="G356" s="77">
        <v>0</v>
      </c>
    </row>
    <row r="357" spans="1:7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7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  <c r="F358" s="77">
        <v>0</v>
      </c>
      <c r="G358" s="77">
        <v>0</v>
      </c>
    </row>
    <row r="359" spans="1:7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  <c r="F359" s="77">
        <v>0</v>
      </c>
      <c r="G359" s="77">
        <v>0</v>
      </c>
    </row>
    <row r="360" spans="1:7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  <c r="F360" s="77">
        <v>0</v>
      </c>
      <c r="G360" s="77">
        <v>0</v>
      </c>
    </row>
    <row r="361" spans="1:7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  <c r="F361" s="77">
        <v>0</v>
      </c>
      <c r="G361" s="77">
        <v>0</v>
      </c>
    </row>
    <row r="362" spans="1:7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  <c r="F362" s="77">
        <v>0</v>
      </c>
      <c r="G362" s="77">
        <v>0</v>
      </c>
    </row>
    <row r="363" spans="1:7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  <c r="F363" s="77">
        <v>0</v>
      </c>
      <c r="G363" s="77">
        <v>0</v>
      </c>
    </row>
    <row r="364" spans="1:7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  <c r="F364" s="77">
        <v>0</v>
      </c>
      <c r="G364" s="77">
        <v>0</v>
      </c>
    </row>
    <row r="365" spans="1:7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  <c r="F365" s="77">
        <v>0</v>
      </c>
      <c r="G365" s="77">
        <v>0</v>
      </c>
    </row>
    <row r="366" spans="1:7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  <c r="F366" s="72">
        <v>0</v>
      </c>
      <c r="G366" s="72">
        <v>0</v>
      </c>
    </row>
    <row r="367" spans="1:7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7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  <c r="F368" s="72">
        <v>0</v>
      </c>
      <c r="G368" s="72">
        <v>0</v>
      </c>
    </row>
    <row r="369" spans="1:7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  <c r="F369" s="72">
        <v>0</v>
      </c>
      <c r="G369" s="72">
        <v>0</v>
      </c>
    </row>
    <row r="370" spans="1:7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  <c r="F370" s="78">
        <v>0</v>
      </c>
      <c r="G370" s="78">
        <v>0</v>
      </c>
    </row>
    <row r="371" spans="1:7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7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7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  <c r="F373" s="77">
        <v>0</v>
      </c>
      <c r="G373" s="77">
        <v>0</v>
      </c>
    </row>
    <row r="374" spans="1:7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7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  <c r="F375" s="77">
        <v>0</v>
      </c>
      <c r="G375" s="77">
        <v>0</v>
      </c>
    </row>
    <row r="376" spans="1:7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  <c r="F376" s="77">
        <v>0</v>
      </c>
      <c r="G376" s="77">
        <v>0</v>
      </c>
    </row>
    <row r="377" spans="1:7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  <c r="F377" s="77">
        <v>0</v>
      </c>
      <c r="G377" s="77">
        <v>0</v>
      </c>
    </row>
    <row r="378" spans="1:7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  <c r="F378" s="77">
        <v>0</v>
      </c>
      <c r="G378" s="77">
        <v>0</v>
      </c>
    </row>
    <row r="379" spans="1:7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  <c r="F379" s="77">
        <v>0</v>
      </c>
      <c r="G379" s="77">
        <v>0</v>
      </c>
    </row>
    <row r="380" spans="1:7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  <c r="F380" s="77">
        <v>0</v>
      </c>
      <c r="G380" s="77">
        <v>0</v>
      </c>
    </row>
    <row r="381" spans="1:7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  <c r="F381" s="77">
        <v>0</v>
      </c>
      <c r="G381" s="77">
        <v>0</v>
      </c>
    </row>
    <row r="382" spans="1:7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  <c r="F382" s="77">
        <v>0</v>
      </c>
      <c r="G382" s="77">
        <v>0</v>
      </c>
    </row>
    <row r="383" spans="1:7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  <c r="F383" s="80">
        <v>0</v>
      </c>
      <c r="G383" s="80">
        <v>0</v>
      </c>
    </row>
    <row r="384" spans="1:7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  <c r="F384" s="80">
        <v>0</v>
      </c>
      <c r="G384" s="80">
        <v>0</v>
      </c>
    </row>
    <row r="385" spans="1:7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7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  <c r="F386" s="72">
        <v>0</v>
      </c>
      <c r="G386" s="72">
        <v>0</v>
      </c>
    </row>
    <row r="387" spans="1:7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  <c r="F387" s="72">
        <v>0</v>
      </c>
      <c r="G387" s="72">
        <v>0</v>
      </c>
    </row>
    <row r="388" spans="1:7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  <c r="F388" s="72">
        <v>0</v>
      </c>
      <c r="G388" s="72">
        <v>0</v>
      </c>
    </row>
    <row r="389" spans="1:7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  <c r="F389" s="72">
        <v>0</v>
      </c>
      <c r="G389" s="72">
        <v>0</v>
      </c>
    </row>
    <row r="390" spans="1:7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  <c r="F390" s="72">
        <v>0</v>
      </c>
      <c r="G390" s="72">
        <v>0</v>
      </c>
    </row>
    <row r="391" spans="1:7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  <c r="F391" s="72">
        <v>0</v>
      </c>
      <c r="G391" s="72">
        <v>0</v>
      </c>
    </row>
    <row r="392" spans="1:7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  <c r="F392" s="72">
        <v>0</v>
      </c>
      <c r="G392" s="72">
        <v>0</v>
      </c>
    </row>
    <row r="393" spans="1:7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  <c r="F393" s="72">
        <v>0</v>
      </c>
      <c r="G393" s="72">
        <v>0</v>
      </c>
    </row>
    <row r="394" spans="1:7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  <c r="F394" s="72">
        <v>0</v>
      </c>
      <c r="G394" s="72">
        <v>0</v>
      </c>
    </row>
    <row r="395" spans="1:7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7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  <c r="F396" s="72">
        <v>0</v>
      </c>
      <c r="G396" s="72">
        <v>0</v>
      </c>
    </row>
    <row r="397" spans="1:7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  <c r="F397" s="72">
        <v>0</v>
      </c>
      <c r="G397" s="72">
        <v>0</v>
      </c>
    </row>
    <row r="398" spans="1:7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  <c r="F398" s="72">
        <v>0</v>
      </c>
      <c r="G398" s="72">
        <v>0</v>
      </c>
    </row>
    <row r="399" spans="1:7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  <c r="F399" s="72">
        <v>0</v>
      </c>
      <c r="G399" s="72">
        <v>0</v>
      </c>
    </row>
    <row r="400" spans="1:7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  <c r="F400" s="72">
        <v>0</v>
      </c>
      <c r="G400" s="72">
        <v>0</v>
      </c>
    </row>
    <row r="401" spans="1:7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  <c r="F401" s="72">
        <v>0</v>
      </c>
      <c r="G401" s="72">
        <v>0</v>
      </c>
    </row>
    <row r="402" spans="1:7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  <c r="F402" s="72">
        <v>0</v>
      </c>
      <c r="G402" s="72">
        <v>0</v>
      </c>
    </row>
    <row r="403" spans="1:7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  <c r="F403" s="72">
        <v>0</v>
      </c>
      <c r="G403" s="72">
        <v>0</v>
      </c>
    </row>
    <row r="404" spans="1:7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  <c r="F404" s="72">
        <v>0</v>
      </c>
      <c r="G404" s="72">
        <v>0</v>
      </c>
    </row>
    <row r="405" spans="1:7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7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  <c r="F406" s="72">
        <v>0</v>
      </c>
      <c r="G406" s="72">
        <v>0</v>
      </c>
    </row>
    <row r="407" spans="1:7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  <c r="F407" s="72">
        <v>0</v>
      </c>
      <c r="G407" s="72">
        <v>0</v>
      </c>
    </row>
    <row r="408" spans="1:7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  <c r="F408" s="72">
        <v>0</v>
      </c>
      <c r="G408" s="72">
        <v>0</v>
      </c>
    </row>
    <row r="409" spans="1:7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  <c r="F409" s="72">
        <v>0</v>
      </c>
      <c r="G409" s="72">
        <v>0</v>
      </c>
    </row>
    <row r="410" spans="1:7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7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  <c r="F411" s="72">
        <v>0</v>
      </c>
      <c r="G411" s="72">
        <v>0</v>
      </c>
    </row>
    <row r="412" spans="1:7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  <c r="F412" s="72">
        <v>0</v>
      </c>
      <c r="G412" s="72">
        <v>0</v>
      </c>
    </row>
    <row r="413" spans="1:7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  <c r="F413" s="72">
        <v>0</v>
      </c>
      <c r="G413" s="72">
        <v>0</v>
      </c>
    </row>
    <row r="414" spans="1:7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  <c r="F414" s="72">
        <v>0</v>
      </c>
      <c r="G414" s="72">
        <v>0</v>
      </c>
    </row>
    <row r="415" spans="1:7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7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  <c r="F416" s="72">
        <v>0</v>
      </c>
      <c r="G416" s="72">
        <v>0</v>
      </c>
    </row>
    <row r="417" spans="1:7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  <c r="F417" s="72">
        <v>0</v>
      </c>
      <c r="G417" s="72">
        <v>0</v>
      </c>
    </row>
    <row r="418" spans="1:7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  <c r="F418" s="72">
        <v>0</v>
      </c>
      <c r="G418" s="72">
        <v>0</v>
      </c>
    </row>
    <row r="419" spans="1:7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  <c r="F419" s="72">
        <v>0</v>
      </c>
      <c r="G419" s="72">
        <v>0</v>
      </c>
    </row>
    <row r="420" spans="1:7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  <c r="F420" s="72">
        <v>0</v>
      </c>
      <c r="G420" s="72">
        <v>0</v>
      </c>
    </row>
    <row r="421" spans="1:7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  <c r="F421" s="72">
        <v>0</v>
      </c>
      <c r="G421" s="72">
        <v>0</v>
      </c>
    </row>
    <row r="422" spans="1:7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  <c r="F422" s="72">
        <v>0</v>
      </c>
      <c r="G422" s="72">
        <v>0</v>
      </c>
    </row>
    <row r="423" spans="1:7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  <c r="F423" s="72">
        <v>0</v>
      </c>
      <c r="G423" s="72">
        <v>0</v>
      </c>
    </row>
    <row r="424" spans="1:7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7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  <c r="F425" s="72">
        <v>0</v>
      </c>
      <c r="G425" s="72">
        <v>0</v>
      </c>
    </row>
    <row r="426" spans="1:7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  <c r="F426" s="72">
        <v>0</v>
      </c>
      <c r="G426" s="72">
        <v>0</v>
      </c>
    </row>
    <row r="427" spans="1:7" ht="15" customHeight="1" x14ac:dyDescent="0.2"/>
    <row r="428" spans="1:7" ht="15" customHeight="1" x14ac:dyDescent="0.2"/>
    <row r="429" spans="1:7" ht="15" customHeight="1" x14ac:dyDescent="0.2"/>
    <row r="430" spans="1:7" ht="15" customHeight="1" x14ac:dyDescent="0.2"/>
    <row r="431" spans="1:7" ht="15" customHeight="1" x14ac:dyDescent="0.2"/>
    <row r="432" spans="1:7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  <c r="G9" s="74">
        <v>0</v>
      </c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  <c r="G10" s="74">
        <v>0</v>
      </c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  <c r="G12" s="74">
        <v>0</v>
      </c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  <c r="G13" s="74">
        <v>0</v>
      </c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  <c r="G15" s="67">
        <v>0</v>
      </c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  <c r="G16" s="67">
        <v>0</v>
      </c>
    </row>
    <row r="17" spans="1:7" x14ac:dyDescent="0.2">
      <c r="A17" s="38">
        <v>6323</v>
      </c>
      <c r="B17" s="39" t="s">
        <v>34</v>
      </c>
      <c r="C17" s="37" t="s">
        <v>35</v>
      </c>
      <c r="D17" s="5"/>
      <c r="E17" s="5">
        <v>0</v>
      </c>
      <c r="F17" s="72"/>
      <c r="G17" s="67">
        <v>0</v>
      </c>
    </row>
    <row r="18" spans="1:7" x14ac:dyDescent="0.2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  <c r="G18" s="67">
        <v>0</v>
      </c>
    </row>
    <row r="19" spans="1:7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7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7" x14ac:dyDescent="0.2">
      <c r="A21" s="38" t="s">
        <v>42</v>
      </c>
      <c r="B21" s="39" t="s">
        <v>43</v>
      </c>
      <c r="C21" s="40" t="s">
        <v>42</v>
      </c>
      <c r="D21" s="5"/>
      <c r="E21" s="5">
        <v>0</v>
      </c>
      <c r="F21" s="72"/>
      <c r="G21" s="67">
        <v>0</v>
      </c>
    </row>
    <row r="22" spans="1:7" x14ac:dyDescent="0.2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  <c r="G22" s="67">
        <v>0</v>
      </c>
    </row>
    <row r="23" spans="1:7" ht="24" x14ac:dyDescent="0.2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  <c r="G23" s="67">
        <v>0</v>
      </c>
    </row>
    <row r="24" spans="1:7" ht="24" x14ac:dyDescent="0.2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  <c r="G24" s="67">
        <v>0</v>
      </c>
    </row>
    <row r="25" spans="1:7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7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  <c r="G26" s="75">
        <v>0</v>
      </c>
    </row>
    <row r="27" spans="1:7" s="75" customFormat="1" x14ac:dyDescent="0.2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  <c r="G27" s="75">
        <v>0</v>
      </c>
    </row>
    <row r="28" spans="1:7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>
        <v>0</v>
      </c>
      <c r="F28" s="72"/>
      <c r="G28" s="75">
        <v>0</v>
      </c>
    </row>
    <row r="29" spans="1:7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>
        <v>0</v>
      </c>
      <c r="F29" s="72"/>
      <c r="G29" s="75">
        <v>0</v>
      </c>
    </row>
    <row r="30" spans="1:7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7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0</v>
      </c>
      <c r="G31" s="72">
        <v>0</v>
      </c>
    </row>
    <row r="32" spans="1:7" s="72" customFormat="1" x14ac:dyDescent="0.2">
      <c r="A32" s="44">
        <v>6392</v>
      </c>
      <c r="B32" s="45" t="s">
        <v>64</v>
      </c>
      <c r="C32" s="43" t="s">
        <v>65</v>
      </c>
      <c r="D32" s="6"/>
      <c r="E32" s="6">
        <v>0</v>
      </c>
      <c r="G32" s="72">
        <v>0</v>
      </c>
    </row>
    <row r="33" spans="1:7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0</v>
      </c>
      <c r="G33" s="72">
        <v>0</v>
      </c>
    </row>
    <row r="34" spans="1:7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>
        <v>0</v>
      </c>
      <c r="G34" s="72">
        <v>0</v>
      </c>
    </row>
    <row r="35" spans="1:7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7" x14ac:dyDescent="0.2">
      <c r="A36" s="48">
        <v>6711</v>
      </c>
      <c r="B36" s="39" t="s">
        <v>72</v>
      </c>
      <c r="C36" s="47" t="s">
        <v>73</v>
      </c>
      <c r="D36" s="7"/>
      <c r="E36" s="7">
        <v>0</v>
      </c>
      <c r="F36" s="72"/>
      <c r="G36" s="67">
        <v>0</v>
      </c>
    </row>
    <row r="37" spans="1:7" ht="24" x14ac:dyDescent="0.2">
      <c r="A37" s="48">
        <v>6712</v>
      </c>
      <c r="B37" s="49" t="s">
        <v>74</v>
      </c>
      <c r="C37" s="47" t="s">
        <v>75</v>
      </c>
      <c r="D37" s="7"/>
      <c r="E37" s="7">
        <v>0</v>
      </c>
      <c r="F37" s="72"/>
      <c r="G37" s="67">
        <v>0</v>
      </c>
    </row>
    <row r="38" spans="1:7" ht="24" x14ac:dyDescent="0.2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  <c r="G38" s="67">
        <v>0</v>
      </c>
    </row>
    <row r="39" spans="1:7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v>0</v>
      </c>
      <c r="F39" s="72"/>
      <c r="G39" s="73">
        <v>0</v>
      </c>
    </row>
    <row r="40" spans="1:7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7" x14ac:dyDescent="0.2">
      <c r="A41" s="48">
        <v>8413</v>
      </c>
      <c r="B41" s="50" t="s">
        <v>82</v>
      </c>
      <c r="C41" s="47" t="s">
        <v>83</v>
      </c>
      <c r="D41" s="7"/>
      <c r="E41" s="7">
        <v>0</v>
      </c>
      <c r="F41" s="72"/>
      <c r="G41" s="67">
        <v>0</v>
      </c>
    </row>
    <row r="42" spans="1:7" x14ac:dyDescent="0.2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  <c r="G42" s="67">
        <v>0</v>
      </c>
    </row>
    <row r="43" spans="1:7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7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7" ht="12.75" customHeight="1" x14ac:dyDescent="0.2">
      <c r="A45" s="48">
        <v>31</v>
      </c>
      <c r="B45" s="50" t="s">
        <v>88</v>
      </c>
      <c r="C45" s="47" t="s">
        <v>89</v>
      </c>
      <c r="D45" s="4">
        <f>D46+D51+D52</f>
        <v>0</v>
      </c>
      <c r="E45" s="4">
        <f>E46+E51+E52</f>
        <v>0</v>
      </c>
    </row>
    <row r="46" spans="1:7" ht="12.75" customHeight="1" x14ac:dyDescent="0.2">
      <c r="A46" s="48">
        <v>311</v>
      </c>
      <c r="B46" s="50" t="s">
        <v>90</v>
      </c>
      <c r="C46" s="47" t="s">
        <v>91</v>
      </c>
      <c r="D46" s="4">
        <f>SUM(D47:D50)</f>
        <v>0</v>
      </c>
      <c r="E46" s="4">
        <f>SUM(E47:E50)</f>
        <v>0</v>
      </c>
    </row>
    <row r="47" spans="1:7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0</v>
      </c>
      <c r="G47" s="67">
        <v>0</v>
      </c>
    </row>
    <row r="48" spans="1:7" ht="12.75" customHeight="1" x14ac:dyDescent="0.2">
      <c r="A48" s="48">
        <v>3112</v>
      </c>
      <c r="B48" s="50" t="s">
        <v>94</v>
      </c>
      <c r="C48" s="47" t="s">
        <v>95</v>
      </c>
      <c r="D48" s="7"/>
      <c r="E48" s="7">
        <v>0</v>
      </c>
      <c r="G48" s="67">
        <v>0</v>
      </c>
    </row>
    <row r="49" spans="1:7" ht="12.75" customHeight="1" x14ac:dyDescent="0.2">
      <c r="A49" s="48">
        <v>3113</v>
      </c>
      <c r="B49" s="39" t="s">
        <v>96</v>
      </c>
      <c r="C49" s="47" t="s">
        <v>97</v>
      </c>
      <c r="D49" s="7"/>
      <c r="E49" s="7">
        <v>0</v>
      </c>
      <c r="G49" s="67">
        <v>0</v>
      </c>
    </row>
    <row r="50" spans="1:7" ht="12.75" customHeight="1" x14ac:dyDescent="0.2">
      <c r="A50" s="48">
        <v>3114</v>
      </c>
      <c r="B50" s="39" t="s">
        <v>98</v>
      </c>
      <c r="C50" s="47" t="s">
        <v>99</v>
      </c>
      <c r="D50" s="7"/>
      <c r="E50" s="7">
        <v>0</v>
      </c>
      <c r="G50" s="67">
        <v>0</v>
      </c>
    </row>
    <row r="51" spans="1:7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0</v>
      </c>
      <c r="G51" s="67">
        <v>0</v>
      </c>
    </row>
    <row r="52" spans="1:7" ht="12.75" customHeight="1" x14ac:dyDescent="0.2">
      <c r="A52" s="48">
        <v>313</v>
      </c>
      <c r="B52" s="39" t="s">
        <v>102</v>
      </c>
      <c r="C52" s="47" t="s">
        <v>103</v>
      </c>
      <c r="D52" s="4">
        <f>SUM(D53:D55)</f>
        <v>0</v>
      </c>
      <c r="E52" s="4">
        <f>SUM(E53:E55)</f>
        <v>0</v>
      </c>
    </row>
    <row r="53" spans="1:7" ht="12.75" customHeight="1" x14ac:dyDescent="0.2">
      <c r="A53" s="48">
        <v>3131</v>
      </c>
      <c r="B53" s="39" t="s">
        <v>104</v>
      </c>
      <c r="C53" s="47" t="s">
        <v>105</v>
      </c>
      <c r="D53" s="7"/>
      <c r="E53" s="7">
        <v>0</v>
      </c>
      <c r="G53" s="67">
        <v>0</v>
      </c>
    </row>
    <row r="54" spans="1:7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0</v>
      </c>
      <c r="G54" s="67">
        <v>0</v>
      </c>
    </row>
    <row r="55" spans="1:7" ht="12.75" customHeight="1" x14ac:dyDescent="0.2">
      <c r="A55" s="48">
        <v>3133</v>
      </c>
      <c r="B55" s="50" t="s">
        <v>108</v>
      </c>
      <c r="C55" s="47" t="s">
        <v>109</v>
      </c>
      <c r="D55" s="7"/>
      <c r="E55" s="7">
        <v>0</v>
      </c>
      <c r="G55" s="67">
        <v>0</v>
      </c>
    </row>
    <row r="56" spans="1:7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7" ht="12.75" customHeight="1" x14ac:dyDescent="0.2">
      <c r="A57" s="48">
        <v>321</v>
      </c>
      <c r="B57" s="50" t="s">
        <v>112</v>
      </c>
      <c r="C57" s="47" t="s">
        <v>113</v>
      </c>
      <c r="D57" s="4">
        <f>SUM(D58:D61)</f>
        <v>0</v>
      </c>
      <c r="E57" s="4">
        <f>SUM(E58:E61)</f>
        <v>0</v>
      </c>
    </row>
    <row r="58" spans="1:7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0</v>
      </c>
      <c r="G58" s="67">
        <v>0</v>
      </c>
    </row>
    <row r="59" spans="1:7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0</v>
      </c>
      <c r="G59" s="67">
        <v>0</v>
      </c>
    </row>
    <row r="60" spans="1:7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0</v>
      </c>
      <c r="G60" s="67">
        <v>0</v>
      </c>
    </row>
    <row r="61" spans="1:7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0</v>
      </c>
      <c r="G61" s="67">
        <v>0</v>
      </c>
    </row>
    <row r="62" spans="1:7" ht="12.75" customHeight="1" x14ac:dyDescent="0.2">
      <c r="A62" s="48">
        <v>322</v>
      </c>
      <c r="B62" s="50" t="s">
        <v>122</v>
      </c>
      <c r="C62" s="47" t="s">
        <v>123</v>
      </c>
      <c r="D62" s="4">
        <f>SUM(D63:D69)</f>
        <v>0</v>
      </c>
      <c r="E62" s="4">
        <v>0</v>
      </c>
      <c r="G62" s="67">
        <v>0</v>
      </c>
    </row>
    <row r="63" spans="1:7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0</v>
      </c>
      <c r="G63" s="67">
        <v>0</v>
      </c>
    </row>
    <row r="64" spans="1:7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0</v>
      </c>
      <c r="G64" s="67">
        <v>0</v>
      </c>
    </row>
    <row r="65" spans="1:7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0</v>
      </c>
      <c r="G65" s="67">
        <v>0</v>
      </c>
    </row>
    <row r="66" spans="1:7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0</v>
      </c>
      <c r="G66" s="67">
        <v>0</v>
      </c>
    </row>
    <row r="67" spans="1:7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0</v>
      </c>
      <c r="G67" s="67">
        <v>0</v>
      </c>
    </row>
    <row r="68" spans="1:7" ht="12.75" customHeight="1" x14ac:dyDescent="0.2">
      <c r="A68" s="48">
        <v>3226</v>
      </c>
      <c r="B68" s="39" t="s">
        <v>134</v>
      </c>
      <c r="C68" s="47" t="s">
        <v>135</v>
      </c>
      <c r="D68" s="7"/>
      <c r="E68" s="7">
        <v>0</v>
      </c>
      <c r="G68" s="67">
        <v>0</v>
      </c>
    </row>
    <row r="69" spans="1:7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7" ht="12.75" customHeight="1" x14ac:dyDescent="0.2">
      <c r="A70" s="48">
        <v>323</v>
      </c>
      <c r="B70" s="39" t="s">
        <v>138</v>
      </c>
      <c r="C70" s="47" t="s">
        <v>139</v>
      </c>
      <c r="D70" s="4">
        <f>SUM(D71:D79)</f>
        <v>0</v>
      </c>
      <c r="E70" s="4">
        <f>SUM(E71:E79)</f>
        <v>0</v>
      </c>
    </row>
    <row r="71" spans="1:7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0</v>
      </c>
      <c r="G71" s="67">
        <v>0</v>
      </c>
    </row>
    <row r="72" spans="1:7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v>0</v>
      </c>
      <c r="G72" s="67">
        <v>0</v>
      </c>
    </row>
    <row r="73" spans="1:7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0</v>
      </c>
      <c r="G73" s="67">
        <v>0</v>
      </c>
    </row>
    <row r="74" spans="1:7" ht="12.75" customHeight="1" x14ac:dyDescent="0.2">
      <c r="A74" s="48">
        <v>3234</v>
      </c>
      <c r="B74" s="39" t="s">
        <v>146</v>
      </c>
      <c r="C74" s="47" t="s">
        <v>147</v>
      </c>
      <c r="D74" s="7"/>
      <c r="E74" s="7">
        <v>0</v>
      </c>
      <c r="G74" s="67">
        <v>0</v>
      </c>
    </row>
    <row r="75" spans="1:7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0</v>
      </c>
      <c r="G75" s="67">
        <v>0</v>
      </c>
    </row>
    <row r="76" spans="1:7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0</v>
      </c>
      <c r="G76" s="67">
        <v>0</v>
      </c>
    </row>
    <row r="77" spans="1:7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0</v>
      </c>
      <c r="G77" s="67">
        <v>0</v>
      </c>
    </row>
    <row r="78" spans="1:7" ht="12.75" customHeight="1" x14ac:dyDescent="0.2">
      <c r="A78" s="48">
        <v>3238</v>
      </c>
      <c r="B78" s="50" t="s">
        <v>154</v>
      </c>
      <c r="C78" s="47" t="s">
        <v>155</v>
      </c>
      <c r="D78" s="7"/>
      <c r="E78" s="7">
        <v>0</v>
      </c>
      <c r="G78" s="67">
        <v>0</v>
      </c>
    </row>
    <row r="79" spans="1:7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0</v>
      </c>
      <c r="G79" s="67">
        <v>0</v>
      </c>
    </row>
    <row r="80" spans="1:7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0</v>
      </c>
      <c r="G80" s="67">
        <v>0</v>
      </c>
    </row>
    <row r="81" spans="1:7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7" x14ac:dyDescent="0.2">
      <c r="A82" s="38" t="s">
        <v>162</v>
      </c>
      <c r="B82" s="39" t="s">
        <v>163</v>
      </c>
      <c r="C82" s="40" t="s">
        <v>162</v>
      </c>
      <c r="D82" s="5"/>
      <c r="E82" s="5">
        <v>0</v>
      </c>
      <c r="G82" s="67">
        <v>0</v>
      </c>
    </row>
    <row r="83" spans="1:7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>
        <v>0</v>
      </c>
      <c r="G83" s="67">
        <v>0</v>
      </c>
    </row>
    <row r="84" spans="1:7" x14ac:dyDescent="0.2">
      <c r="A84" s="38" t="s">
        <v>166</v>
      </c>
      <c r="B84" s="39" t="s">
        <v>167</v>
      </c>
      <c r="C84" s="40" t="s">
        <v>166</v>
      </c>
      <c r="D84" s="5"/>
      <c r="E84" s="5">
        <v>0</v>
      </c>
      <c r="G84" s="67">
        <v>0</v>
      </c>
    </row>
    <row r="85" spans="1:7" x14ac:dyDescent="0.2">
      <c r="A85" s="38" t="s">
        <v>168</v>
      </c>
      <c r="B85" s="39" t="s">
        <v>169</v>
      </c>
      <c r="C85" s="40" t="s">
        <v>168</v>
      </c>
      <c r="D85" s="5"/>
      <c r="E85" s="5">
        <v>0</v>
      </c>
      <c r="G85" s="67">
        <v>0</v>
      </c>
    </row>
    <row r="86" spans="1:7" ht="12.75" customHeight="1" x14ac:dyDescent="0.2">
      <c r="A86" s="48">
        <v>329</v>
      </c>
      <c r="B86" s="50" t="s">
        <v>170</v>
      </c>
      <c r="C86" s="47" t="s">
        <v>171</v>
      </c>
      <c r="D86" s="4">
        <f>SUM(D87:D93)</f>
        <v>0</v>
      </c>
      <c r="E86" s="4">
        <f>SUM(E87:E93)</f>
        <v>0</v>
      </c>
    </row>
    <row r="87" spans="1:7" ht="12.75" customHeight="1" x14ac:dyDescent="0.2">
      <c r="A87" s="48">
        <v>3291</v>
      </c>
      <c r="B87" s="51" t="s">
        <v>172</v>
      </c>
      <c r="C87" s="47" t="s">
        <v>173</v>
      </c>
      <c r="D87" s="7"/>
      <c r="E87" s="7">
        <v>0</v>
      </c>
      <c r="G87" s="67">
        <v>0</v>
      </c>
    </row>
    <row r="88" spans="1:7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0</v>
      </c>
      <c r="G88" s="67">
        <v>0</v>
      </c>
    </row>
    <row r="89" spans="1:7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0</v>
      </c>
      <c r="G89" s="67">
        <v>0</v>
      </c>
    </row>
    <row r="90" spans="1:7" ht="12.75" customHeight="1" x14ac:dyDescent="0.2">
      <c r="A90" s="48">
        <v>3294</v>
      </c>
      <c r="B90" s="50" t="s">
        <v>178</v>
      </c>
      <c r="C90" s="47" t="s">
        <v>179</v>
      </c>
      <c r="D90" s="7"/>
      <c r="E90" s="7">
        <v>0</v>
      </c>
      <c r="G90" s="67">
        <v>0</v>
      </c>
    </row>
    <row r="91" spans="1:7" ht="12.75" customHeight="1" x14ac:dyDescent="0.2">
      <c r="A91" s="48">
        <v>3295</v>
      </c>
      <c r="B91" s="50" t="s">
        <v>180</v>
      </c>
      <c r="C91" s="47" t="s">
        <v>181</v>
      </c>
      <c r="D91" s="7"/>
      <c r="E91" s="7">
        <v>0</v>
      </c>
      <c r="G91" s="67">
        <v>0</v>
      </c>
    </row>
    <row r="92" spans="1:7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>
        <v>0</v>
      </c>
      <c r="G92" s="67">
        <v>0</v>
      </c>
    </row>
    <row r="93" spans="1:7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0</v>
      </c>
      <c r="G93" s="67">
        <v>0</v>
      </c>
    </row>
    <row r="94" spans="1:7" ht="12.75" customHeight="1" x14ac:dyDescent="0.2">
      <c r="A94" s="48">
        <v>34</v>
      </c>
      <c r="B94" s="51" t="s">
        <v>186</v>
      </c>
      <c r="C94" s="47" t="s">
        <v>187</v>
      </c>
      <c r="D94" s="4">
        <f>D95+D100+D108</f>
        <v>0</v>
      </c>
      <c r="E94" s="4">
        <f>E95+E100+E108</f>
        <v>0</v>
      </c>
    </row>
    <row r="95" spans="1:7" ht="12.75" customHeight="1" x14ac:dyDescent="0.2">
      <c r="A95" s="48">
        <v>341</v>
      </c>
      <c r="B95" s="50" t="s">
        <v>188</v>
      </c>
      <c r="C95" s="47" t="s">
        <v>189</v>
      </c>
      <c r="D95" s="4">
        <f>SUM(D96:D99)</f>
        <v>0</v>
      </c>
      <c r="E95" s="4">
        <f>SUM(E96:E99)</f>
        <v>0</v>
      </c>
    </row>
    <row r="96" spans="1:7" ht="12.75" customHeight="1" x14ac:dyDescent="0.2">
      <c r="A96" s="48">
        <v>3411</v>
      </c>
      <c r="B96" s="50" t="s">
        <v>190</v>
      </c>
      <c r="C96" s="47" t="s">
        <v>191</v>
      </c>
      <c r="D96" s="7"/>
      <c r="E96" s="7">
        <v>0</v>
      </c>
      <c r="G96" s="67">
        <v>0</v>
      </c>
    </row>
    <row r="97" spans="1:7" ht="12.75" customHeight="1" x14ac:dyDescent="0.2">
      <c r="A97" s="48">
        <v>3412</v>
      </c>
      <c r="B97" s="50" t="s">
        <v>192</v>
      </c>
      <c r="C97" s="47" t="s">
        <v>193</v>
      </c>
      <c r="D97" s="7"/>
      <c r="E97" s="7">
        <v>0</v>
      </c>
      <c r="G97" s="67">
        <v>0</v>
      </c>
    </row>
    <row r="98" spans="1:7" ht="12.75" customHeight="1" x14ac:dyDescent="0.2">
      <c r="A98" s="48">
        <v>3413</v>
      </c>
      <c r="B98" s="50" t="s">
        <v>194</v>
      </c>
      <c r="C98" s="47" t="s">
        <v>195</v>
      </c>
      <c r="D98" s="7"/>
      <c r="E98" s="7">
        <v>0</v>
      </c>
      <c r="G98" s="67">
        <v>0</v>
      </c>
    </row>
    <row r="99" spans="1:7" ht="12.75" customHeight="1" x14ac:dyDescent="0.2">
      <c r="A99" s="48">
        <v>3419</v>
      </c>
      <c r="B99" s="50" t="s">
        <v>196</v>
      </c>
      <c r="C99" s="47" t="s">
        <v>197</v>
      </c>
      <c r="D99" s="7"/>
      <c r="E99" s="7">
        <v>0</v>
      </c>
      <c r="G99" s="67">
        <v>0</v>
      </c>
    </row>
    <row r="100" spans="1:7" ht="12.75" customHeight="1" x14ac:dyDescent="0.2">
      <c r="A100" s="48">
        <v>342</v>
      </c>
      <c r="B100" s="50" t="s">
        <v>198</v>
      </c>
      <c r="C100" s="47" t="s">
        <v>199</v>
      </c>
      <c r="D100" s="4">
        <f>SUM(D101:D107)</f>
        <v>0</v>
      </c>
      <c r="E100" s="4">
        <f>SUM(E101:E107)</f>
        <v>0</v>
      </c>
    </row>
    <row r="101" spans="1:7" ht="24" x14ac:dyDescent="0.2">
      <c r="A101" s="48">
        <v>3421</v>
      </c>
      <c r="B101" s="50" t="s">
        <v>200</v>
      </c>
      <c r="C101" s="47" t="s">
        <v>201</v>
      </c>
      <c r="D101" s="7"/>
      <c r="E101" s="7">
        <v>0</v>
      </c>
      <c r="G101" s="67">
        <v>0</v>
      </c>
    </row>
    <row r="102" spans="1:7" ht="24" x14ac:dyDescent="0.2">
      <c r="A102" s="48">
        <v>3422</v>
      </c>
      <c r="B102" s="51" t="s">
        <v>202</v>
      </c>
      <c r="C102" s="47" t="s">
        <v>203</v>
      </c>
      <c r="D102" s="7"/>
      <c r="E102" s="7">
        <v>0</v>
      </c>
      <c r="G102" s="67">
        <v>0</v>
      </c>
    </row>
    <row r="103" spans="1:7" ht="24" x14ac:dyDescent="0.2">
      <c r="A103" s="48">
        <v>3423</v>
      </c>
      <c r="B103" s="51" t="s">
        <v>204</v>
      </c>
      <c r="C103" s="47" t="s">
        <v>205</v>
      </c>
      <c r="D103" s="7"/>
      <c r="E103" s="7">
        <v>0</v>
      </c>
      <c r="G103" s="67">
        <v>0</v>
      </c>
    </row>
    <row r="104" spans="1:7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>
        <v>0</v>
      </c>
      <c r="G104" s="67">
        <v>0</v>
      </c>
    </row>
    <row r="105" spans="1:7" x14ac:dyDescent="0.2">
      <c r="A105" s="48">
        <v>3426</v>
      </c>
      <c r="B105" s="50" t="s">
        <v>208</v>
      </c>
      <c r="C105" s="47" t="s">
        <v>209</v>
      </c>
      <c r="D105" s="7"/>
      <c r="E105" s="7">
        <v>0</v>
      </c>
      <c r="G105" s="67">
        <v>0</v>
      </c>
    </row>
    <row r="106" spans="1:7" ht="24" x14ac:dyDescent="0.2">
      <c r="A106" s="48">
        <v>3427</v>
      </c>
      <c r="B106" s="50" t="s">
        <v>210</v>
      </c>
      <c r="C106" s="47" t="s">
        <v>211</v>
      </c>
      <c r="D106" s="7"/>
      <c r="E106" s="7">
        <v>0</v>
      </c>
      <c r="G106" s="67">
        <v>0</v>
      </c>
    </row>
    <row r="107" spans="1:7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>
        <v>0</v>
      </c>
      <c r="G107" s="67">
        <v>0</v>
      </c>
    </row>
    <row r="108" spans="1:7" ht="12.75" customHeight="1" x14ac:dyDescent="0.2">
      <c r="A108" s="48">
        <v>343</v>
      </c>
      <c r="B108" s="39" t="s">
        <v>214</v>
      </c>
      <c r="C108" s="47" t="s">
        <v>215</v>
      </c>
      <c r="D108" s="4">
        <f>SUM(D109:D112)</f>
        <v>0</v>
      </c>
      <c r="E108" s="4">
        <f>SUM(E109:E112)</f>
        <v>0</v>
      </c>
    </row>
    <row r="109" spans="1:7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0</v>
      </c>
      <c r="G109" s="67">
        <v>0</v>
      </c>
    </row>
    <row r="110" spans="1:7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>
        <v>0</v>
      </c>
      <c r="G110" s="67">
        <v>0</v>
      </c>
    </row>
    <row r="111" spans="1:7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>
        <v>0</v>
      </c>
      <c r="G111" s="67">
        <v>0</v>
      </c>
    </row>
    <row r="112" spans="1:7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>
        <v>0</v>
      </c>
      <c r="G112" s="67">
        <v>0</v>
      </c>
    </row>
    <row r="113" spans="1:7" ht="12.75" customHeight="1" x14ac:dyDescent="0.2">
      <c r="A113" s="48">
        <v>35</v>
      </c>
      <c r="B113" s="39" t="s">
        <v>224</v>
      </c>
      <c r="C113" s="47" t="s">
        <v>225</v>
      </c>
      <c r="D113" s="4">
        <f>D114+D117+D121</f>
        <v>0</v>
      </c>
      <c r="E113" s="4">
        <f>E114+E117+E121</f>
        <v>0</v>
      </c>
    </row>
    <row r="114" spans="1:7" ht="24" x14ac:dyDescent="0.2">
      <c r="A114" s="48">
        <v>351</v>
      </c>
      <c r="B114" s="39" t="s">
        <v>226</v>
      </c>
      <c r="C114" s="47" t="s">
        <v>227</v>
      </c>
      <c r="D114" s="4">
        <f>SUM(D115:D116)</f>
        <v>0</v>
      </c>
      <c r="E114" s="4">
        <f>SUM(E115:E116)</f>
        <v>0</v>
      </c>
    </row>
    <row r="115" spans="1:7" ht="24" x14ac:dyDescent="0.2">
      <c r="A115" s="48">
        <v>3511</v>
      </c>
      <c r="B115" s="39" t="s">
        <v>228</v>
      </c>
      <c r="C115" s="47" t="s">
        <v>229</v>
      </c>
      <c r="D115" s="7"/>
      <c r="E115" s="7">
        <v>0</v>
      </c>
      <c r="G115" s="67">
        <v>0</v>
      </c>
    </row>
    <row r="116" spans="1:7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>
        <v>0</v>
      </c>
      <c r="G116" s="67">
        <v>0</v>
      </c>
    </row>
    <row r="117" spans="1:7" ht="36" x14ac:dyDescent="0.2">
      <c r="A117" s="48">
        <v>352</v>
      </c>
      <c r="B117" s="39" t="s">
        <v>232</v>
      </c>
      <c r="C117" s="47" t="s">
        <v>233</v>
      </c>
      <c r="D117" s="4">
        <f>SUM(D118:D120)</f>
        <v>0</v>
      </c>
      <c r="E117" s="4">
        <f>SUM(E118:E120)</f>
        <v>0</v>
      </c>
    </row>
    <row r="118" spans="1:7" ht="24" x14ac:dyDescent="0.2">
      <c r="A118" s="48">
        <v>3521</v>
      </c>
      <c r="B118" s="39" t="s">
        <v>234</v>
      </c>
      <c r="C118" s="47" t="s">
        <v>235</v>
      </c>
      <c r="D118" s="7"/>
      <c r="E118" s="7">
        <v>0</v>
      </c>
      <c r="G118" s="67">
        <v>0</v>
      </c>
    </row>
    <row r="119" spans="1:7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>
        <v>0</v>
      </c>
      <c r="G119" s="67">
        <v>0</v>
      </c>
    </row>
    <row r="120" spans="1:7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>
        <v>0</v>
      </c>
      <c r="G120" s="67">
        <v>0</v>
      </c>
    </row>
    <row r="121" spans="1:7" ht="24" x14ac:dyDescent="0.2">
      <c r="A121" s="48" t="s">
        <v>240</v>
      </c>
      <c r="B121" s="50" t="s">
        <v>241</v>
      </c>
      <c r="C121" s="47" t="s">
        <v>240</v>
      </c>
      <c r="D121" s="7"/>
      <c r="E121" s="7">
        <v>0</v>
      </c>
      <c r="G121" s="67">
        <v>0</v>
      </c>
    </row>
    <row r="122" spans="1:7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7" ht="12.75" customHeight="1" x14ac:dyDescent="0.2">
      <c r="A123" s="48">
        <v>361</v>
      </c>
      <c r="B123" s="50" t="s">
        <v>244</v>
      </c>
      <c r="C123" s="47" t="s">
        <v>245</v>
      </c>
      <c r="D123" s="4">
        <f>SUM(D124:D125)</f>
        <v>0</v>
      </c>
      <c r="E123" s="4">
        <f>SUM(E124:E125)</f>
        <v>0</v>
      </c>
    </row>
    <row r="124" spans="1:7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>
        <v>0</v>
      </c>
      <c r="G124" s="67">
        <v>0</v>
      </c>
    </row>
    <row r="125" spans="1:7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>
        <v>0</v>
      </c>
      <c r="G125" s="67">
        <v>0</v>
      </c>
    </row>
    <row r="126" spans="1:7" ht="24" x14ac:dyDescent="0.2">
      <c r="A126" s="48">
        <v>362</v>
      </c>
      <c r="B126" s="50" t="s">
        <v>250</v>
      </c>
      <c r="C126" s="47" t="s">
        <v>251</v>
      </c>
      <c r="D126" s="4">
        <f>SUM(D127:D128)</f>
        <v>0</v>
      </c>
      <c r="E126" s="4">
        <f>SUM(E127:E128)</f>
        <v>0</v>
      </c>
    </row>
    <row r="127" spans="1:7" ht="24" x14ac:dyDescent="0.2">
      <c r="A127" s="48">
        <v>3621</v>
      </c>
      <c r="B127" s="39" t="s">
        <v>252</v>
      </c>
      <c r="C127" s="47" t="s">
        <v>253</v>
      </c>
      <c r="D127" s="7"/>
      <c r="E127" s="7">
        <v>0</v>
      </c>
      <c r="G127" s="67">
        <v>0</v>
      </c>
    </row>
    <row r="128" spans="1:7" ht="24" x14ac:dyDescent="0.2">
      <c r="A128" s="48">
        <v>3622</v>
      </c>
      <c r="B128" s="39" t="s">
        <v>254</v>
      </c>
      <c r="C128" s="47" t="s">
        <v>255</v>
      </c>
      <c r="D128" s="7"/>
      <c r="E128" s="7">
        <v>0</v>
      </c>
      <c r="G128" s="67">
        <v>0</v>
      </c>
    </row>
    <row r="129" spans="1:7" ht="24" x14ac:dyDescent="0.2">
      <c r="A129" s="48">
        <v>363</v>
      </c>
      <c r="B129" s="39" t="s">
        <v>256</v>
      </c>
      <c r="C129" s="47" t="s">
        <v>257</v>
      </c>
      <c r="D129" s="4">
        <f>SUM(D130:D133)</f>
        <v>0</v>
      </c>
      <c r="E129" s="4">
        <f>SUM(E130:E133)</f>
        <v>0</v>
      </c>
    </row>
    <row r="130" spans="1:7" x14ac:dyDescent="0.2">
      <c r="A130" s="48">
        <v>3631</v>
      </c>
      <c r="B130" s="39" t="s">
        <v>258</v>
      </c>
      <c r="C130" s="47" t="s">
        <v>259</v>
      </c>
      <c r="D130" s="7"/>
      <c r="E130" s="7">
        <v>0</v>
      </c>
      <c r="G130" s="67">
        <v>0</v>
      </c>
    </row>
    <row r="131" spans="1:7" x14ac:dyDescent="0.2">
      <c r="A131" s="48">
        <v>3632</v>
      </c>
      <c r="B131" s="39" t="s">
        <v>260</v>
      </c>
      <c r="C131" s="47" t="s">
        <v>261</v>
      </c>
      <c r="D131" s="7"/>
      <c r="E131" s="7">
        <v>0</v>
      </c>
      <c r="G131" s="67">
        <v>0</v>
      </c>
    </row>
    <row r="132" spans="1:7" ht="24" x14ac:dyDescent="0.2">
      <c r="A132" s="48" t="s">
        <v>262</v>
      </c>
      <c r="B132" s="39" t="s">
        <v>263</v>
      </c>
      <c r="C132" s="47" t="s">
        <v>262</v>
      </c>
      <c r="D132" s="7"/>
      <c r="E132" s="7">
        <v>0</v>
      </c>
      <c r="G132" s="67">
        <v>0</v>
      </c>
    </row>
    <row r="133" spans="1:7" ht="24" x14ac:dyDescent="0.2">
      <c r="A133" s="48" t="s">
        <v>264</v>
      </c>
      <c r="B133" s="39" t="s">
        <v>265</v>
      </c>
      <c r="C133" s="47" t="s">
        <v>264</v>
      </c>
      <c r="D133" s="7"/>
      <c r="E133" s="7">
        <v>0</v>
      </c>
      <c r="G133" s="67">
        <v>0</v>
      </c>
    </row>
    <row r="134" spans="1:7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7" x14ac:dyDescent="0.2">
      <c r="A135" s="38" t="s">
        <v>268</v>
      </c>
      <c r="B135" s="39" t="s">
        <v>269</v>
      </c>
      <c r="C135" s="40" t="s">
        <v>268</v>
      </c>
      <c r="D135" s="5"/>
      <c r="E135" s="5">
        <v>0</v>
      </c>
      <c r="G135" s="67">
        <v>0</v>
      </c>
    </row>
    <row r="136" spans="1:7" x14ac:dyDescent="0.2">
      <c r="A136" s="38" t="s">
        <v>270</v>
      </c>
      <c r="B136" s="39" t="s">
        <v>271</v>
      </c>
      <c r="C136" s="40" t="s">
        <v>270</v>
      </c>
      <c r="D136" s="5"/>
      <c r="E136" s="5">
        <v>0</v>
      </c>
      <c r="G136" s="67">
        <v>0</v>
      </c>
    </row>
    <row r="137" spans="1:7" x14ac:dyDescent="0.2">
      <c r="A137" s="38" t="s">
        <v>272</v>
      </c>
      <c r="B137" s="39" t="s">
        <v>273</v>
      </c>
      <c r="C137" s="40" t="s">
        <v>272</v>
      </c>
      <c r="D137" s="5"/>
      <c r="E137" s="5">
        <v>0</v>
      </c>
      <c r="G137" s="67">
        <v>0</v>
      </c>
    </row>
    <row r="138" spans="1:7" x14ac:dyDescent="0.2">
      <c r="A138" s="48" t="s">
        <v>274</v>
      </c>
      <c r="B138" s="39" t="s">
        <v>275</v>
      </c>
      <c r="C138" s="47" t="s">
        <v>274</v>
      </c>
      <c r="D138" s="4">
        <f>SUM(D139:D141)</f>
        <v>0</v>
      </c>
      <c r="E138" s="4">
        <f>SUM(E139:E141)</f>
        <v>0</v>
      </c>
    </row>
    <row r="139" spans="1:7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>
        <v>0</v>
      </c>
      <c r="G139" s="67">
        <v>0</v>
      </c>
    </row>
    <row r="140" spans="1:7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>
        <v>0</v>
      </c>
      <c r="G140" s="67">
        <v>0</v>
      </c>
    </row>
    <row r="141" spans="1:7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>
        <v>0</v>
      </c>
      <c r="G141" s="67">
        <v>0</v>
      </c>
    </row>
    <row r="142" spans="1:7" ht="24" x14ac:dyDescent="0.2">
      <c r="A142" s="48" t="s">
        <v>282</v>
      </c>
      <c r="B142" s="50" t="s">
        <v>283</v>
      </c>
      <c r="C142" s="47" t="s">
        <v>282</v>
      </c>
      <c r="D142" s="4">
        <f>SUM(D143:D145)</f>
        <v>0</v>
      </c>
      <c r="E142" s="4">
        <f>SUM(E143:E145)</f>
        <v>0</v>
      </c>
    </row>
    <row r="143" spans="1:7" ht="24" x14ac:dyDescent="0.2">
      <c r="A143" s="48">
        <v>3672</v>
      </c>
      <c r="B143" s="50" t="s">
        <v>284</v>
      </c>
      <c r="C143" s="47" t="s">
        <v>285</v>
      </c>
      <c r="D143" s="7"/>
      <c r="E143" s="7">
        <v>0</v>
      </c>
      <c r="G143" s="67">
        <v>0</v>
      </c>
    </row>
    <row r="144" spans="1:7" ht="24" x14ac:dyDescent="0.2">
      <c r="A144" s="48">
        <v>3673</v>
      </c>
      <c r="B144" s="50" t="s">
        <v>286</v>
      </c>
      <c r="C144" s="47" t="s">
        <v>287</v>
      </c>
      <c r="D144" s="7"/>
      <c r="E144" s="7">
        <v>0</v>
      </c>
      <c r="G144" s="67">
        <v>0</v>
      </c>
    </row>
    <row r="145" spans="1:7" ht="24" x14ac:dyDescent="0.2">
      <c r="A145" s="48">
        <v>3674</v>
      </c>
      <c r="B145" s="50" t="s">
        <v>288</v>
      </c>
      <c r="C145" s="47" t="s">
        <v>289</v>
      </c>
      <c r="D145" s="7"/>
      <c r="E145" s="7">
        <v>0</v>
      </c>
      <c r="G145" s="67">
        <v>0</v>
      </c>
    </row>
    <row r="146" spans="1:7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7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>
        <v>0</v>
      </c>
      <c r="G147" s="67">
        <v>0</v>
      </c>
    </row>
    <row r="148" spans="1:7" x14ac:dyDescent="0.2">
      <c r="A148" s="48" t="s">
        <v>294</v>
      </c>
      <c r="B148" s="50" t="s">
        <v>295</v>
      </c>
      <c r="C148" s="47" t="s">
        <v>294</v>
      </c>
      <c r="D148" s="7"/>
      <c r="E148" s="7">
        <v>0</v>
      </c>
      <c r="G148" s="67">
        <v>0</v>
      </c>
    </row>
    <row r="149" spans="1:7" ht="24" x14ac:dyDescent="0.2">
      <c r="A149" s="48" t="s">
        <v>296</v>
      </c>
      <c r="B149" s="50" t="s">
        <v>297</v>
      </c>
      <c r="C149" s="47" t="s">
        <v>296</v>
      </c>
      <c r="D149" s="4">
        <f>SUM(D150:D153)</f>
        <v>0</v>
      </c>
      <c r="E149" s="4">
        <f>SUM(E150:E153)</f>
        <v>0</v>
      </c>
    </row>
    <row r="150" spans="1:7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>
        <v>0</v>
      </c>
      <c r="G150" s="67">
        <v>0</v>
      </c>
    </row>
    <row r="151" spans="1:7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>
        <v>0</v>
      </c>
      <c r="G151" s="67">
        <v>0</v>
      </c>
    </row>
    <row r="152" spans="1:7" ht="24" x14ac:dyDescent="0.2">
      <c r="A152" s="48" t="s">
        <v>300</v>
      </c>
      <c r="B152" s="50" t="s">
        <v>66</v>
      </c>
      <c r="C152" s="47" t="s">
        <v>300</v>
      </c>
      <c r="D152" s="7"/>
      <c r="E152" s="7">
        <v>0</v>
      </c>
      <c r="G152" s="67">
        <v>0</v>
      </c>
    </row>
    <row r="153" spans="1:7" ht="24" x14ac:dyDescent="0.2">
      <c r="A153" s="48" t="s">
        <v>301</v>
      </c>
      <c r="B153" s="50" t="s">
        <v>68</v>
      </c>
      <c r="C153" s="47" t="s">
        <v>301</v>
      </c>
      <c r="D153" s="7"/>
      <c r="E153" s="7">
        <v>0</v>
      </c>
      <c r="G153" s="67">
        <v>0</v>
      </c>
    </row>
    <row r="154" spans="1:7" ht="24" x14ac:dyDescent="0.2">
      <c r="A154" s="48">
        <v>37</v>
      </c>
      <c r="B154" s="50" t="s">
        <v>302</v>
      </c>
      <c r="C154" s="47" t="s">
        <v>303</v>
      </c>
      <c r="D154" s="4">
        <f>D155+D161</f>
        <v>0</v>
      </c>
      <c r="E154" s="4">
        <f>E155+E161</f>
        <v>0</v>
      </c>
    </row>
    <row r="155" spans="1:7" ht="24" x14ac:dyDescent="0.2">
      <c r="A155" s="48">
        <v>371</v>
      </c>
      <c r="B155" s="50" t="s">
        <v>304</v>
      </c>
      <c r="C155" s="47" t="s">
        <v>305</v>
      </c>
      <c r="D155" s="4">
        <f>SUM(D156:D160)</f>
        <v>0</v>
      </c>
      <c r="E155" s="4">
        <f>SUM(E156:E160)</f>
        <v>0</v>
      </c>
    </row>
    <row r="156" spans="1:7" ht="24" x14ac:dyDescent="0.2">
      <c r="A156" s="48">
        <v>3711</v>
      </c>
      <c r="B156" s="50" t="s">
        <v>306</v>
      </c>
      <c r="C156" s="47" t="s">
        <v>307</v>
      </c>
      <c r="D156" s="7"/>
      <c r="E156" s="7">
        <v>0</v>
      </c>
      <c r="G156" s="67">
        <v>0</v>
      </c>
    </row>
    <row r="157" spans="1:7" ht="24" x14ac:dyDescent="0.2">
      <c r="A157" s="48">
        <v>3712</v>
      </c>
      <c r="B157" s="50" t="s">
        <v>308</v>
      </c>
      <c r="C157" s="47" t="s">
        <v>309</v>
      </c>
      <c r="D157" s="7"/>
      <c r="E157" s="7">
        <v>0</v>
      </c>
      <c r="G157" s="67">
        <v>0</v>
      </c>
    </row>
    <row r="158" spans="1:7" ht="24" x14ac:dyDescent="0.2">
      <c r="A158" s="48" t="s">
        <v>310</v>
      </c>
      <c r="B158" s="50" t="s">
        <v>311</v>
      </c>
      <c r="C158" s="47" t="s">
        <v>310</v>
      </c>
      <c r="D158" s="7"/>
      <c r="E158" s="7">
        <v>0</v>
      </c>
      <c r="G158" s="67">
        <v>0</v>
      </c>
    </row>
    <row r="159" spans="1:7" ht="24" x14ac:dyDescent="0.2">
      <c r="A159" s="48" t="s">
        <v>312</v>
      </c>
      <c r="B159" s="50" t="s">
        <v>313</v>
      </c>
      <c r="C159" s="47" t="s">
        <v>312</v>
      </c>
      <c r="D159" s="7"/>
      <c r="E159" s="7">
        <v>0</v>
      </c>
      <c r="G159" s="67">
        <v>0</v>
      </c>
    </row>
    <row r="160" spans="1:7" x14ac:dyDescent="0.2">
      <c r="A160" s="48" t="s">
        <v>314</v>
      </c>
      <c r="B160" s="39" t="s">
        <v>315</v>
      </c>
      <c r="C160" s="47" t="s">
        <v>314</v>
      </c>
      <c r="D160" s="7"/>
      <c r="E160" s="7">
        <v>0</v>
      </c>
      <c r="G160" s="67">
        <v>0</v>
      </c>
    </row>
    <row r="161" spans="1:7" ht="24" x14ac:dyDescent="0.2">
      <c r="A161" s="48">
        <v>372</v>
      </c>
      <c r="B161" s="49" t="s">
        <v>316</v>
      </c>
      <c r="C161" s="47" t="s">
        <v>317</v>
      </c>
      <c r="D161" s="4">
        <f>SUM(D162:D164)</f>
        <v>0</v>
      </c>
      <c r="E161" s="4">
        <f>SUM(E162:E164)</f>
        <v>0</v>
      </c>
    </row>
    <row r="162" spans="1:7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>
        <v>0</v>
      </c>
      <c r="G162" s="67">
        <v>0</v>
      </c>
    </row>
    <row r="163" spans="1:7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>
        <v>0</v>
      </c>
      <c r="G163" s="67">
        <v>0</v>
      </c>
    </row>
    <row r="164" spans="1:7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>
        <v>0</v>
      </c>
      <c r="G164" s="67">
        <v>0</v>
      </c>
    </row>
    <row r="165" spans="1:7" ht="24" x14ac:dyDescent="0.2">
      <c r="A165" s="48">
        <v>38</v>
      </c>
      <c r="B165" s="39" t="s">
        <v>324</v>
      </c>
      <c r="C165" s="47" t="s">
        <v>325</v>
      </c>
      <c r="D165" s="4">
        <f>D166+D170+D175+D181</f>
        <v>0</v>
      </c>
      <c r="E165" s="4">
        <f>E166+E170+E175+E181</f>
        <v>0</v>
      </c>
    </row>
    <row r="166" spans="1:7" ht="12.75" customHeight="1" x14ac:dyDescent="0.2">
      <c r="A166" s="48">
        <v>381</v>
      </c>
      <c r="B166" s="50" t="s">
        <v>326</v>
      </c>
      <c r="C166" s="47" t="s">
        <v>327</v>
      </c>
      <c r="D166" s="4">
        <f>SUM(D167:D169)</f>
        <v>0</v>
      </c>
      <c r="E166" s="4">
        <f>SUM(E167:E169)</f>
        <v>0</v>
      </c>
    </row>
    <row r="167" spans="1:7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>
        <v>0</v>
      </c>
      <c r="G167" s="67">
        <v>0</v>
      </c>
    </row>
    <row r="168" spans="1:7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>
        <v>0</v>
      </c>
      <c r="G168" s="67">
        <v>0</v>
      </c>
    </row>
    <row r="169" spans="1:7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>
        <v>0</v>
      </c>
      <c r="G169" s="67">
        <v>0</v>
      </c>
    </row>
    <row r="170" spans="1:7" ht="12.75" customHeight="1" x14ac:dyDescent="0.2">
      <c r="A170" s="48">
        <v>382</v>
      </c>
      <c r="B170" s="39" t="s">
        <v>334</v>
      </c>
      <c r="C170" s="47" t="s">
        <v>335</v>
      </c>
      <c r="D170" s="4">
        <f>SUM(D171:D174)</f>
        <v>0</v>
      </c>
      <c r="E170" s="4">
        <f>SUM(E171:E174)</f>
        <v>0</v>
      </c>
    </row>
    <row r="171" spans="1:7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>
        <v>0</v>
      </c>
      <c r="G171" s="67">
        <v>0</v>
      </c>
    </row>
    <row r="172" spans="1:7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>
        <v>0</v>
      </c>
      <c r="G172" s="67">
        <v>0</v>
      </c>
    </row>
    <row r="173" spans="1:7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>
        <v>0</v>
      </c>
      <c r="G173" s="67">
        <v>0</v>
      </c>
    </row>
    <row r="174" spans="1:7" ht="24" x14ac:dyDescent="0.2">
      <c r="A174" s="48" t="s">
        <v>342</v>
      </c>
      <c r="B174" s="50" t="s">
        <v>343</v>
      </c>
      <c r="C174" s="47" t="s">
        <v>342</v>
      </c>
      <c r="D174" s="7"/>
      <c r="E174" s="7">
        <v>0</v>
      </c>
      <c r="G174" s="67">
        <v>0</v>
      </c>
    </row>
    <row r="175" spans="1:7" ht="12.75" customHeight="1" x14ac:dyDescent="0.2">
      <c r="A175" s="48">
        <v>383</v>
      </c>
      <c r="B175" s="50" t="s">
        <v>344</v>
      </c>
      <c r="C175" s="47" t="s">
        <v>345</v>
      </c>
      <c r="D175" s="4">
        <f>SUM(D176:D180)</f>
        <v>0</v>
      </c>
      <c r="E175" s="4">
        <f>SUM(E176:E180)</f>
        <v>0</v>
      </c>
    </row>
    <row r="176" spans="1:7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>
        <v>0</v>
      </c>
      <c r="G176" s="67">
        <v>0</v>
      </c>
    </row>
    <row r="177" spans="1:7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>
        <v>0</v>
      </c>
      <c r="G177" s="67">
        <v>0</v>
      </c>
    </row>
    <row r="178" spans="1:7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>
        <v>0</v>
      </c>
      <c r="G178" s="67">
        <v>0</v>
      </c>
    </row>
    <row r="179" spans="1:7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>
        <v>0</v>
      </c>
      <c r="G179" s="67">
        <v>0</v>
      </c>
    </row>
    <row r="180" spans="1:7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>
        <v>0</v>
      </c>
      <c r="G180" s="67">
        <v>0</v>
      </c>
    </row>
    <row r="181" spans="1:7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7" ht="24" x14ac:dyDescent="0.2">
      <c r="A182" s="48">
        <v>3861</v>
      </c>
      <c r="B182" s="50" t="s">
        <v>358</v>
      </c>
      <c r="C182" s="47" t="s">
        <v>359</v>
      </c>
      <c r="D182" s="7"/>
      <c r="E182" s="7">
        <v>0</v>
      </c>
      <c r="G182" s="67">
        <v>0</v>
      </c>
    </row>
    <row r="183" spans="1:7" ht="24" x14ac:dyDescent="0.2">
      <c r="A183" s="48">
        <v>3862</v>
      </c>
      <c r="B183" s="39" t="s">
        <v>360</v>
      </c>
      <c r="C183" s="47" t="s">
        <v>361</v>
      </c>
      <c r="D183" s="7"/>
      <c r="E183" s="7">
        <v>0</v>
      </c>
      <c r="G183" s="67">
        <v>0</v>
      </c>
    </row>
    <row r="184" spans="1:7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>
        <v>0</v>
      </c>
      <c r="G184" s="67">
        <v>0</v>
      </c>
    </row>
    <row r="185" spans="1:7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>
        <v>0</v>
      </c>
      <c r="G185" s="67">
        <v>0</v>
      </c>
    </row>
    <row r="186" spans="1:7" ht="24" x14ac:dyDescent="0.2">
      <c r="A186" s="48" t="s">
        <v>366</v>
      </c>
      <c r="B186" s="39" t="s">
        <v>367</v>
      </c>
      <c r="C186" s="47" t="s">
        <v>366</v>
      </c>
      <c r="D186" s="7"/>
      <c r="E186" s="7">
        <v>0</v>
      </c>
      <c r="G186" s="67">
        <v>0</v>
      </c>
    </row>
    <row r="187" spans="1:7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7" x14ac:dyDescent="0.2">
      <c r="A188" s="32">
        <v>41</v>
      </c>
      <c r="B188" s="33" t="s">
        <v>370</v>
      </c>
      <c r="C188" s="47" t="s">
        <v>371</v>
      </c>
      <c r="D188" s="4">
        <f>D189+D193</f>
        <v>0</v>
      </c>
      <c r="E188" s="4">
        <f>E189+E193</f>
        <v>0</v>
      </c>
    </row>
    <row r="189" spans="1:7" ht="12.75" customHeight="1" x14ac:dyDescent="0.2">
      <c r="A189" s="48">
        <v>411</v>
      </c>
      <c r="B189" s="50" t="s">
        <v>372</v>
      </c>
      <c r="C189" s="47" t="s">
        <v>373</v>
      </c>
      <c r="D189" s="4">
        <f>SUM(D190:D192)</f>
        <v>0</v>
      </c>
      <c r="E189" s="4">
        <f>SUM(E190:E192)</f>
        <v>0</v>
      </c>
    </row>
    <row r="190" spans="1:7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>
        <v>0</v>
      </c>
      <c r="G190" s="67">
        <v>0</v>
      </c>
    </row>
    <row r="191" spans="1:7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>
        <v>0</v>
      </c>
      <c r="G191" s="67">
        <v>0</v>
      </c>
    </row>
    <row r="192" spans="1:7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>
        <v>0</v>
      </c>
      <c r="G192" s="67">
        <v>0</v>
      </c>
    </row>
    <row r="193" spans="1:7" ht="12.75" customHeight="1" x14ac:dyDescent="0.2">
      <c r="A193" s="48">
        <v>412</v>
      </c>
      <c r="B193" s="50" t="s">
        <v>380</v>
      </c>
      <c r="C193" s="47" t="s">
        <v>381</v>
      </c>
      <c r="D193" s="4">
        <f>SUM(D194:D199)</f>
        <v>0</v>
      </c>
      <c r="E193" s="4">
        <f>SUM(E194:E199)</f>
        <v>0</v>
      </c>
    </row>
    <row r="194" spans="1:7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>
        <v>0</v>
      </c>
      <c r="G194" s="67">
        <v>0</v>
      </c>
    </row>
    <row r="195" spans="1:7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>
        <v>0</v>
      </c>
      <c r="G195" s="67">
        <v>0</v>
      </c>
    </row>
    <row r="196" spans="1:7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>
        <v>0</v>
      </c>
      <c r="G196" s="67">
        <v>0</v>
      </c>
    </row>
    <row r="197" spans="1:7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>
        <v>0</v>
      </c>
      <c r="G197" s="67">
        <v>0</v>
      </c>
    </row>
    <row r="198" spans="1:7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>
        <v>0</v>
      </c>
      <c r="G198" s="67">
        <v>0</v>
      </c>
    </row>
    <row r="199" spans="1:7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>
        <v>0</v>
      </c>
      <c r="G199" s="67">
        <v>0</v>
      </c>
    </row>
    <row r="200" spans="1:7" ht="24" x14ac:dyDescent="0.2">
      <c r="A200" s="48">
        <v>42</v>
      </c>
      <c r="B200" s="51" t="s">
        <v>394</v>
      </c>
      <c r="C200" s="47" t="s">
        <v>395</v>
      </c>
      <c r="D200" s="4">
        <f>D201+D206+D215+D220+D225+D228</f>
        <v>0</v>
      </c>
      <c r="E200" s="4">
        <f>E201+E206+E215+E220+E225+E228</f>
        <v>0</v>
      </c>
    </row>
    <row r="201" spans="1:7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7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>
        <v>0</v>
      </c>
      <c r="G202" s="67">
        <v>0</v>
      </c>
    </row>
    <row r="203" spans="1:7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0</v>
      </c>
      <c r="G203" s="67">
        <v>0</v>
      </c>
    </row>
    <row r="204" spans="1:7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>
        <v>0</v>
      </c>
      <c r="G204" s="67">
        <v>0</v>
      </c>
    </row>
    <row r="205" spans="1:7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>
        <v>0</v>
      </c>
      <c r="G205" s="67">
        <v>0</v>
      </c>
    </row>
    <row r="206" spans="1:7" ht="12.75" customHeight="1" x14ac:dyDescent="0.2">
      <c r="A206" s="48">
        <v>422</v>
      </c>
      <c r="B206" s="50" t="s">
        <v>406</v>
      </c>
      <c r="C206" s="47" t="s">
        <v>407</v>
      </c>
      <c r="D206" s="4">
        <f>SUM(D207:D214)</f>
        <v>0</v>
      </c>
      <c r="E206" s="4">
        <f>SUM(E207:E214)</f>
        <v>0</v>
      </c>
    </row>
    <row r="207" spans="1:7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0</v>
      </c>
      <c r="G207" s="67">
        <v>0</v>
      </c>
    </row>
    <row r="208" spans="1:7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>
        <v>0</v>
      </c>
      <c r="G208" s="67">
        <v>0</v>
      </c>
    </row>
    <row r="209" spans="1:7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>
        <v>0</v>
      </c>
      <c r="G209" s="67">
        <v>0</v>
      </c>
    </row>
    <row r="210" spans="1:7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>
        <v>0</v>
      </c>
      <c r="G210" s="67">
        <v>0</v>
      </c>
    </row>
    <row r="211" spans="1:7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>
        <v>0</v>
      </c>
      <c r="G211" s="67">
        <v>0</v>
      </c>
    </row>
    <row r="212" spans="1:7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>
        <v>0</v>
      </c>
      <c r="G212" s="67">
        <v>0</v>
      </c>
    </row>
    <row r="213" spans="1:7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0</v>
      </c>
      <c r="G213" s="67">
        <v>0</v>
      </c>
    </row>
    <row r="214" spans="1:7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>
        <v>0</v>
      </c>
      <c r="G214" s="67">
        <v>0</v>
      </c>
    </row>
    <row r="215" spans="1:7" ht="12.75" customHeight="1" x14ac:dyDescent="0.2">
      <c r="A215" s="48">
        <v>423</v>
      </c>
      <c r="B215" s="50" t="s">
        <v>424</v>
      </c>
      <c r="C215" s="47" t="s">
        <v>425</v>
      </c>
      <c r="D215" s="4">
        <f>SUM(D216:D219)</f>
        <v>0</v>
      </c>
      <c r="E215" s="4">
        <f>SUM(E216:E219)</f>
        <v>0</v>
      </c>
    </row>
    <row r="216" spans="1:7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>
        <v>0</v>
      </c>
      <c r="G216" s="67">
        <v>0</v>
      </c>
    </row>
    <row r="217" spans="1:7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>
        <v>0</v>
      </c>
      <c r="G217" s="67">
        <v>0</v>
      </c>
    </row>
    <row r="218" spans="1:7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>
        <v>0</v>
      </c>
      <c r="G218" s="67">
        <v>0</v>
      </c>
    </row>
    <row r="219" spans="1:7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>
        <v>0</v>
      </c>
      <c r="G219" s="67">
        <v>0</v>
      </c>
    </row>
    <row r="220" spans="1:7" x14ac:dyDescent="0.2">
      <c r="A220" s="48">
        <v>424</v>
      </c>
      <c r="B220" s="50" t="s">
        <v>434</v>
      </c>
      <c r="C220" s="47" t="s">
        <v>435</v>
      </c>
      <c r="D220" s="4">
        <f>SUM(D221:D224)</f>
        <v>0</v>
      </c>
      <c r="E220" s="4">
        <f>SUM(E221:E224)</f>
        <v>0</v>
      </c>
    </row>
    <row r="221" spans="1:7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>
        <v>0</v>
      </c>
      <c r="G221" s="67">
        <v>0</v>
      </c>
    </row>
    <row r="222" spans="1:7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>
        <v>0</v>
      </c>
      <c r="G222" s="67">
        <v>0</v>
      </c>
    </row>
    <row r="223" spans="1:7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>
        <v>0</v>
      </c>
      <c r="G223" s="67">
        <v>0</v>
      </c>
    </row>
    <row r="224" spans="1:7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>
        <v>0</v>
      </c>
      <c r="G224" s="67">
        <v>0</v>
      </c>
    </row>
    <row r="225" spans="1:7" ht="12.75" customHeight="1" x14ac:dyDescent="0.2">
      <c r="A225" s="48">
        <v>425</v>
      </c>
      <c r="B225" s="50" t="s">
        <v>444</v>
      </c>
      <c r="C225" s="47" t="s">
        <v>445</v>
      </c>
      <c r="D225" s="4">
        <f>SUM(D226:D227)</f>
        <v>0</v>
      </c>
      <c r="E225" s="4">
        <f>SUM(E226:E227)</f>
        <v>0</v>
      </c>
    </row>
    <row r="226" spans="1:7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>
        <v>0</v>
      </c>
      <c r="G226" s="67">
        <v>0</v>
      </c>
    </row>
    <row r="227" spans="1:7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>
        <v>0</v>
      </c>
      <c r="G227" s="67">
        <v>0</v>
      </c>
    </row>
    <row r="228" spans="1:7" ht="12.75" customHeight="1" x14ac:dyDescent="0.2">
      <c r="A228" s="48">
        <v>426</v>
      </c>
      <c r="B228" s="50" t="s">
        <v>450</v>
      </c>
      <c r="C228" s="47" t="s">
        <v>451</v>
      </c>
      <c r="D228" s="4">
        <f>SUM(D229:D232)</f>
        <v>0</v>
      </c>
      <c r="E228" s="4">
        <f>SUM(E229:E232)</f>
        <v>0</v>
      </c>
    </row>
    <row r="229" spans="1:7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>
        <v>0</v>
      </c>
      <c r="G229" s="67">
        <v>0</v>
      </c>
    </row>
    <row r="230" spans="1:7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>
        <v>0</v>
      </c>
      <c r="G230" s="67">
        <v>0</v>
      </c>
    </row>
    <row r="231" spans="1:7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>
        <v>0</v>
      </c>
      <c r="G231" s="67">
        <v>0</v>
      </c>
    </row>
    <row r="232" spans="1:7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>
        <v>0</v>
      </c>
      <c r="G232" s="67">
        <v>0</v>
      </c>
    </row>
    <row r="233" spans="1:7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7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7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>
        <v>0</v>
      </c>
      <c r="G235" s="67">
        <v>0</v>
      </c>
    </row>
    <row r="236" spans="1:7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>
        <v>0</v>
      </c>
      <c r="G236" s="67">
        <v>0</v>
      </c>
    </row>
    <row r="237" spans="1:7" ht="12.75" customHeight="1" x14ac:dyDescent="0.2">
      <c r="A237" s="48">
        <v>44</v>
      </c>
      <c r="B237" s="50" t="s">
        <v>468</v>
      </c>
      <c r="C237" s="47" t="s">
        <v>469</v>
      </c>
      <c r="D237" s="4">
        <f>D238</f>
        <v>0</v>
      </c>
      <c r="E237" s="4">
        <f>E238</f>
        <v>0</v>
      </c>
    </row>
    <row r="238" spans="1:7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>
        <v>0</v>
      </c>
      <c r="G238" s="67">
        <v>0</v>
      </c>
    </row>
    <row r="239" spans="1:7" x14ac:dyDescent="0.2">
      <c r="A239" s="48">
        <v>45</v>
      </c>
      <c r="B239" s="50" t="s">
        <v>472</v>
      </c>
      <c r="C239" s="47" t="s">
        <v>473</v>
      </c>
      <c r="D239" s="4">
        <f>SUM(D240:D243)</f>
        <v>0</v>
      </c>
      <c r="E239" s="4">
        <f>SUM(E240:E243)</f>
        <v>0</v>
      </c>
    </row>
    <row r="240" spans="1:7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>
        <v>0</v>
      </c>
      <c r="G240" s="67">
        <v>0</v>
      </c>
    </row>
    <row r="241" spans="1:7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>
        <v>0</v>
      </c>
      <c r="G241" s="67">
        <v>0</v>
      </c>
    </row>
    <row r="242" spans="1:7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>
        <v>0</v>
      </c>
      <c r="G242" s="67">
        <v>0</v>
      </c>
    </row>
    <row r="243" spans="1:7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>
        <v>0</v>
      </c>
      <c r="G243" s="67">
        <v>0</v>
      </c>
    </row>
    <row r="244" spans="1:7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7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7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7" ht="24" x14ac:dyDescent="0.2">
      <c r="A247" s="48">
        <v>5121</v>
      </c>
      <c r="B247" s="50" t="s">
        <v>488</v>
      </c>
      <c r="C247" s="47" t="s">
        <v>489</v>
      </c>
      <c r="D247" s="7"/>
      <c r="E247" s="7">
        <v>0</v>
      </c>
      <c r="G247" s="67">
        <v>0</v>
      </c>
    </row>
    <row r="248" spans="1:7" ht="24" x14ac:dyDescent="0.2">
      <c r="A248" s="48">
        <v>5122</v>
      </c>
      <c r="B248" s="50" t="s">
        <v>490</v>
      </c>
      <c r="C248" s="47" t="s">
        <v>491</v>
      </c>
      <c r="D248" s="7"/>
      <c r="E248" s="7">
        <v>0</v>
      </c>
      <c r="G248" s="67">
        <v>0</v>
      </c>
    </row>
    <row r="249" spans="1:7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7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>
        <v>0</v>
      </c>
      <c r="G250" s="67">
        <v>0</v>
      </c>
    </row>
    <row r="251" spans="1:7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>
        <v>0</v>
      </c>
      <c r="G251" s="67">
        <v>0</v>
      </c>
    </row>
    <row r="252" spans="1:7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>
        <v>0</v>
      </c>
      <c r="G252" s="67">
        <v>0</v>
      </c>
    </row>
    <row r="253" spans="1:7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>
        <v>0</v>
      </c>
      <c r="G253" s="67">
        <v>0</v>
      </c>
    </row>
    <row r="254" spans="1:7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7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>
        <v>0</v>
      </c>
      <c r="G255" s="67">
        <v>0</v>
      </c>
    </row>
    <row r="256" spans="1:7" x14ac:dyDescent="0.2">
      <c r="A256" s="48">
        <v>5154</v>
      </c>
      <c r="B256" s="50" t="s">
        <v>506</v>
      </c>
      <c r="C256" s="47" t="s">
        <v>507</v>
      </c>
      <c r="D256" s="7"/>
      <c r="E256" s="7">
        <v>0</v>
      </c>
      <c r="G256" s="67">
        <v>0</v>
      </c>
    </row>
    <row r="257" spans="1:7" ht="24" x14ac:dyDescent="0.2">
      <c r="A257" s="48">
        <v>5155</v>
      </c>
      <c r="B257" s="50" t="s">
        <v>508</v>
      </c>
      <c r="C257" s="47" t="s">
        <v>509</v>
      </c>
      <c r="D257" s="7"/>
      <c r="E257" s="7">
        <v>0</v>
      </c>
      <c r="G257" s="67">
        <v>0</v>
      </c>
    </row>
    <row r="258" spans="1:7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>
        <v>0</v>
      </c>
      <c r="G258" s="67">
        <v>0</v>
      </c>
    </row>
    <row r="259" spans="1:7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>
        <v>0</v>
      </c>
      <c r="G259" s="67">
        <v>0</v>
      </c>
    </row>
    <row r="260" spans="1:7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>
        <v>0</v>
      </c>
      <c r="G260" s="67">
        <v>0</v>
      </c>
    </row>
    <row r="261" spans="1:7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7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>
        <v>0</v>
      </c>
      <c r="G262" s="67">
        <v>0</v>
      </c>
    </row>
    <row r="263" spans="1:7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>
        <v>0</v>
      </c>
      <c r="G263" s="67">
        <v>0</v>
      </c>
    </row>
    <row r="264" spans="1:7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>
        <v>0</v>
      </c>
      <c r="G264" s="67">
        <v>0</v>
      </c>
    </row>
    <row r="265" spans="1:7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>
        <v>0</v>
      </c>
      <c r="G265" s="67">
        <v>0</v>
      </c>
    </row>
    <row r="266" spans="1:7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7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>
        <v>0</v>
      </c>
      <c r="G267" s="67">
        <v>0</v>
      </c>
    </row>
    <row r="268" spans="1:7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>
        <v>0</v>
      </c>
      <c r="G268" s="67">
        <v>0</v>
      </c>
    </row>
    <row r="269" spans="1:7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>
        <v>0</v>
      </c>
      <c r="G269" s="67">
        <v>0</v>
      </c>
    </row>
    <row r="270" spans="1:7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>
        <v>0</v>
      </c>
      <c r="G270" s="67">
        <v>0</v>
      </c>
    </row>
    <row r="271" spans="1:7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>
        <v>0</v>
      </c>
      <c r="G271" s="67">
        <v>0</v>
      </c>
    </row>
    <row r="272" spans="1:7" x14ac:dyDescent="0.2">
      <c r="A272" s="38">
        <v>5176</v>
      </c>
      <c r="B272" s="39" t="s">
        <v>538</v>
      </c>
      <c r="C272" s="40" t="s">
        <v>539</v>
      </c>
      <c r="D272" s="5"/>
      <c r="E272" s="5">
        <v>0</v>
      </c>
      <c r="G272" s="67">
        <v>0</v>
      </c>
    </row>
    <row r="273" spans="1:7" x14ac:dyDescent="0.2">
      <c r="A273" s="38">
        <v>5177</v>
      </c>
      <c r="B273" s="49" t="s">
        <v>540</v>
      </c>
      <c r="C273" s="40" t="s">
        <v>541</v>
      </c>
      <c r="D273" s="5"/>
      <c r="E273" s="5">
        <v>0</v>
      </c>
      <c r="G273" s="67">
        <v>0</v>
      </c>
    </row>
    <row r="274" spans="1:7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7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7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>
        <v>0</v>
      </c>
      <c r="G276" s="72">
        <v>0</v>
      </c>
    </row>
    <row r="277" spans="1:7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>
        <v>0</v>
      </c>
      <c r="G277" s="72">
        <v>0</v>
      </c>
    </row>
    <row r="278" spans="1:7" s="72" customFormat="1" x14ac:dyDescent="0.2">
      <c r="A278" s="38">
        <v>5314</v>
      </c>
      <c r="B278" s="39" t="s">
        <v>550</v>
      </c>
      <c r="C278" s="40" t="s">
        <v>551</v>
      </c>
      <c r="D278" s="5"/>
      <c r="E278" s="5">
        <v>0</v>
      </c>
      <c r="G278" s="72">
        <v>0</v>
      </c>
    </row>
    <row r="279" spans="1:7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7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>
        <v>0</v>
      </c>
      <c r="G280" s="72">
        <v>0</v>
      </c>
    </row>
    <row r="281" spans="1:7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7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>
        <v>0</v>
      </c>
      <c r="G282" s="72">
        <v>0</v>
      </c>
    </row>
    <row r="283" spans="1:7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>
        <v>0</v>
      </c>
      <c r="G283" s="72">
        <v>0</v>
      </c>
    </row>
    <row r="284" spans="1:7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7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>
        <v>0</v>
      </c>
      <c r="G285" s="72">
        <v>0</v>
      </c>
    </row>
    <row r="286" spans="1:7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>
        <v>0</v>
      </c>
      <c r="G286" s="72">
        <v>0</v>
      </c>
    </row>
    <row r="287" spans="1:7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7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7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>
        <v>0</v>
      </c>
      <c r="G289" s="72">
        <v>0</v>
      </c>
    </row>
    <row r="290" spans="1:7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>
        <v>0</v>
      </c>
      <c r="G290" s="72">
        <v>0</v>
      </c>
    </row>
    <row r="291" spans="1:7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>
        <v>0</v>
      </c>
      <c r="G291" s="72">
        <v>0</v>
      </c>
    </row>
    <row r="292" spans="1:7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>
        <v>0</v>
      </c>
      <c r="G292" s="72">
        <v>0</v>
      </c>
    </row>
    <row r="293" spans="1:7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7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>
        <v>0</v>
      </c>
      <c r="G294" s="72">
        <v>0</v>
      </c>
    </row>
    <row r="295" spans="1:7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>
        <v>0</v>
      </c>
      <c r="G295" s="72">
        <v>0</v>
      </c>
    </row>
    <row r="296" spans="1:7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>
        <v>0</v>
      </c>
      <c r="G296" s="72">
        <v>0</v>
      </c>
    </row>
    <row r="297" spans="1:7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7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>
        <v>0</v>
      </c>
      <c r="G298" s="72">
        <v>0</v>
      </c>
    </row>
    <row r="299" spans="1:7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7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>
        <v>0</v>
      </c>
      <c r="G300" s="72">
        <v>0</v>
      </c>
    </row>
    <row r="301" spans="1:7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>
        <v>0</v>
      </c>
      <c r="G301" s="72">
        <v>0</v>
      </c>
    </row>
    <row r="302" spans="1:7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>
        <v>0</v>
      </c>
      <c r="G302" s="72">
        <v>0</v>
      </c>
    </row>
    <row r="303" spans="1:7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>
        <v>0</v>
      </c>
      <c r="G303" s="72">
        <v>0</v>
      </c>
    </row>
    <row r="304" spans="1:7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>
        <v>0</v>
      </c>
      <c r="G304" s="72">
        <v>0</v>
      </c>
    </row>
    <row r="305" spans="1:7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>
        <v>0</v>
      </c>
      <c r="G305" s="72">
        <v>0</v>
      </c>
    </row>
    <row r="306" spans="1:7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7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>
        <v>0</v>
      </c>
      <c r="G307" s="72">
        <v>0</v>
      </c>
    </row>
    <row r="308" spans="1:7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>
        <v>0</v>
      </c>
      <c r="G308" s="72">
        <v>0</v>
      </c>
    </row>
    <row r="309" spans="1:7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>
        <v>0</v>
      </c>
      <c r="G309" s="72">
        <v>0</v>
      </c>
    </row>
    <row r="310" spans="1:7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>
        <v>0</v>
      </c>
      <c r="G310" s="72">
        <v>0</v>
      </c>
    </row>
    <row r="311" spans="1:7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7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>
        <v>0</v>
      </c>
      <c r="G312" s="72">
        <v>0</v>
      </c>
    </row>
    <row r="313" spans="1:7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>
        <v>0</v>
      </c>
      <c r="G313" s="72">
        <v>0</v>
      </c>
    </row>
    <row r="314" spans="1:7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>
        <v>0</v>
      </c>
      <c r="G314" s="72">
        <v>0</v>
      </c>
    </row>
    <row r="315" spans="1:7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>
        <v>0</v>
      </c>
      <c r="G315" s="72">
        <v>0</v>
      </c>
    </row>
    <row r="316" spans="1:7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>
        <v>0</v>
      </c>
      <c r="G316" s="72">
        <v>0</v>
      </c>
    </row>
    <row r="317" spans="1:7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>
        <v>0</v>
      </c>
      <c r="G317" s="72">
        <v>0</v>
      </c>
    </row>
    <row r="318" spans="1:7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>
        <v>0</v>
      </c>
      <c r="G318" s="72">
        <v>0</v>
      </c>
    </row>
    <row r="319" spans="1:7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7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7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>
        <v>0</v>
      </c>
      <c r="G321" s="67">
        <v>0</v>
      </c>
    </row>
    <row r="322" spans="1:7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>
        <v>0</v>
      </c>
      <c r="G322" s="67">
        <v>0</v>
      </c>
    </row>
    <row r="323" spans="1:7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>
        <v>0</v>
      </c>
      <c r="G323" s="67">
        <v>0</v>
      </c>
    </row>
    <row r="324" spans="1:7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>
        <v>0</v>
      </c>
      <c r="G324" s="67">
        <v>0</v>
      </c>
    </row>
    <row r="325" spans="1:7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7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>
        <v>0</v>
      </c>
      <c r="G326" s="67">
        <v>0</v>
      </c>
    </row>
    <row r="327" spans="1:7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>
        <v>0</v>
      </c>
      <c r="G327" s="67">
        <v>0</v>
      </c>
    </row>
    <row r="328" spans="1:7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>
        <v>0</v>
      </c>
      <c r="G328" s="67">
        <v>0</v>
      </c>
    </row>
    <row r="329" spans="1:7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>
        <v>0</v>
      </c>
      <c r="G329" s="67">
        <v>0</v>
      </c>
    </row>
    <row r="330" spans="1:7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>
        <v>0</v>
      </c>
      <c r="G330" s="67">
        <v>0</v>
      </c>
    </row>
    <row r="331" spans="1:7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>
        <v>0</v>
      </c>
      <c r="G331" s="67">
        <v>0</v>
      </c>
    </row>
    <row r="332" spans="1:7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>
        <v>0</v>
      </c>
      <c r="G332" s="67">
        <v>0</v>
      </c>
    </row>
    <row r="333" spans="1:7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>
        <v>0</v>
      </c>
      <c r="G333" s="67">
        <v>0</v>
      </c>
    </row>
    <row r="334" spans="1:7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7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  <c r="F335" s="75">
        <v>0</v>
      </c>
      <c r="G335" s="75">
        <v>0</v>
      </c>
    </row>
    <row r="336" spans="1:7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  <c r="F336" s="75">
        <v>0</v>
      </c>
      <c r="G336" s="75">
        <v>0</v>
      </c>
    </row>
    <row r="337" spans="1:7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  <c r="F337" s="75">
        <v>0</v>
      </c>
      <c r="G337" s="75">
        <v>0</v>
      </c>
    </row>
    <row r="338" spans="1:7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7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  <c r="F339" s="75">
        <v>0</v>
      </c>
      <c r="G339" s="75">
        <v>0</v>
      </c>
    </row>
    <row r="340" spans="1:7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  <c r="F340" s="75">
        <v>0</v>
      </c>
      <c r="G340" s="75">
        <v>0</v>
      </c>
    </row>
    <row r="341" spans="1:7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  <c r="F341" s="75">
        <v>0</v>
      </c>
      <c r="G341" s="75">
        <v>0</v>
      </c>
    </row>
    <row r="342" spans="1:7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  <c r="F342" s="75">
        <v>0</v>
      </c>
      <c r="G342" s="75">
        <v>0</v>
      </c>
    </row>
    <row r="343" spans="1:7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  <c r="F343" s="75">
        <v>0</v>
      </c>
      <c r="G343" s="75">
        <v>0</v>
      </c>
    </row>
    <row r="344" spans="1:7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  <c r="F344" s="75">
        <v>0</v>
      </c>
      <c r="G344" s="75">
        <v>0</v>
      </c>
    </row>
    <row r="345" spans="1:7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  <c r="F345" s="75">
        <v>0</v>
      </c>
      <c r="G345" s="75">
        <v>0</v>
      </c>
    </row>
    <row r="346" spans="1:7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  <c r="F346" s="75">
        <v>0</v>
      </c>
      <c r="G346" s="75">
        <v>0</v>
      </c>
    </row>
    <row r="347" spans="1:7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7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  <c r="F348" s="75">
        <v>0</v>
      </c>
      <c r="G348" s="75">
        <v>0</v>
      </c>
    </row>
    <row r="349" spans="1:7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  <c r="F349" s="75">
        <v>0</v>
      </c>
      <c r="G349" s="75">
        <v>0</v>
      </c>
    </row>
    <row r="350" spans="1:7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  <c r="F350" s="75">
        <v>0</v>
      </c>
      <c r="G350" s="75">
        <v>0</v>
      </c>
    </row>
    <row r="351" spans="1:7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  <c r="F351" s="75">
        <v>0</v>
      </c>
      <c r="G351" s="75">
        <v>0</v>
      </c>
    </row>
    <row r="352" spans="1:7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7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  <c r="F353" s="77">
        <v>0</v>
      </c>
      <c r="G353" s="77">
        <v>0</v>
      </c>
    </row>
    <row r="354" spans="1:7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  <c r="F354" s="77">
        <v>0</v>
      </c>
      <c r="G354" s="77">
        <v>0</v>
      </c>
    </row>
    <row r="355" spans="1:7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  <c r="F355" s="77">
        <v>0</v>
      </c>
      <c r="G355" s="77">
        <v>0</v>
      </c>
    </row>
    <row r="356" spans="1:7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  <c r="F356" s="77">
        <v>0</v>
      </c>
      <c r="G356" s="77">
        <v>0</v>
      </c>
    </row>
    <row r="357" spans="1:7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7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  <c r="F358" s="77">
        <v>0</v>
      </c>
      <c r="G358" s="77">
        <v>0</v>
      </c>
    </row>
    <row r="359" spans="1:7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  <c r="F359" s="77">
        <v>0</v>
      </c>
      <c r="G359" s="77">
        <v>0</v>
      </c>
    </row>
    <row r="360" spans="1:7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  <c r="F360" s="77">
        <v>0</v>
      </c>
      <c r="G360" s="77">
        <v>0</v>
      </c>
    </row>
    <row r="361" spans="1:7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  <c r="F361" s="77">
        <v>0</v>
      </c>
      <c r="G361" s="77">
        <v>0</v>
      </c>
    </row>
    <row r="362" spans="1:7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  <c r="F362" s="77">
        <v>0</v>
      </c>
      <c r="G362" s="77">
        <v>0</v>
      </c>
    </row>
    <row r="363" spans="1:7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  <c r="F363" s="77">
        <v>0</v>
      </c>
      <c r="G363" s="77">
        <v>0</v>
      </c>
    </row>
    <row r="364" spans="1:7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  <c r="F364" s="77">
        <v>0</v>
      </c>
      <c r="G364" s="77">
        <v>0</v>
      </c>
    </row>
    <row r="365" spans="1:7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  <c r="F365" s="77">
        <v>0</v>
      </c>
      <c r="G365" s="77">
        <v>0</v>
      </c>
    </row>
    <row r="366" spans="1:7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  <c r="F366" s="72">
        <v>0</v>
      </c>
      <c r="G366" s="72">
        <v>0</v>
      </c>
    </row>
    <row r="367" spans="1:7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7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  <c r="F368" s="72">
        <v>0</v>
      </c>
      <c r="G368" s="72">
        <v>0</v>
      </c>
    </row>
    <row r="369" spans="1:7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  <c r="F369" s="72">
        <v>0</v>
      </c>
      <c r="G369" s="72">
        <v>0</v>
      </c>
    </row>
    <row r="370" spans="1:7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  <c r="F370" s="78">
        <v>0</v>
      </c>
      <c r="G370" s="78">
        <v>0</v>
      </c>
    </row>
    <row r="371" spans="1:7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7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7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  <c r="F373" s="77">
        <v>0</v>
      </c>
      <c r="G373" s="77">
        <v>0</v>
      </c>
    </row>
    <row r="374" spans="1:7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7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  <c r="F375" s="77">
        <v>0</v>
      </c>
      <c r="G375" s="77">
        <v>0</v>
      </c>
    </row>
    <row r="376" spans="1:7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  <c r="F376" s="77">
        <v>0</v>
      </c>
      <c r="G376" s="77">
        <v>0</v>
      </c>
    </row>
    <row r="377" spans="1:7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  <c r="F377" s="77">
        <v>0</v>
      </c>
      <c r="G377" s="77">
        <v>0</v>
      </c>
    </row>
    <row r="378" spans="1:7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  <c r="F378" s="77">
        <v>0</v>
      </c>
      <c r="G378" s="77">
        <v>0</v>
      </c>
    </row>
    <row r="379" spans="1:7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  <c r="F379" s="77">
        <v>0</v>
      </c>
      <c r="G379" s="77">
        <v>0</v>
      </c>
    </row>
    <row r="380" spans="1:7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  <c r="F380" s="77">
        <v>0</v>
      </c>
      <c r="G380" s="77">
        <v>0</v>
      </c>
    </row>
    <row r="381" spans="1:7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  <c r="F381" s="77">
        <v>0</v>
      </c>
      <c r="G381" s="77">
        <v>0</v>
      </c>
    </row>
    <row r="382" spans="1:7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  <c r="F382" s="77">
        <v>0</v>
      </c>
      <c r="G382" s="77">
        <v>0</v>
      </c>
    </row>
    <row r="383" spans="1:7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  <c r="F383" s="80">
        <v>0</v>
      </c>
      <c r="G383" s="80">
        <v>0</v>
      </c>
    </row>
    <row r="384" spans="1:7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  <c r="F384" s="80">
        <v>0</v>
      </c>
      <c r="G384" s="80">
        <v>0</v>
      </c>
    </row>
    <row r="385" spans="1:7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7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  <c r="F386" s="72">
        <v>0</v>
      </c>
      <c r="G386" s="72">
        <v>0</v>
      </c>
    </row>
    <row r="387" spans="1:7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  <c r="F387" s="72">
        <v>0</v>
      </c>
      <c r="G387" s="72">
        <v>0</v>
      </c>
    </row>
    <row r="388" spans="1:7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  <c r="F388" s="72">
        <v>0</v>
      </c>
      <c r="G388" s="72">
        <v>0</v>
      </c>
    </row>
    <row r="389" spans="1:7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  <c r="F389" s="72">
        <v>0</v>
      </c>
      <c r="G389" s="72">
        <v>0</v>
      </c>
    </row>
    <row r="390" spans="1:7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  <c r="F390" s="72">
        <v>0</v>
      </c>
      <c r="G390" s="72">
        <v>0</v>
      </c>
    </row>
    <row r="391" spans="1:7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  <c r="F391" s="72">
        <v>0</v>
      </c>
      <c r="G391" s="72">
        <v>0</v>
      </c>
    </row>
    <row r="392" spans="1:7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  <c r="F392" s="72">
        <v>0</v>
      </c>
      <c r="G392" s="72">
        <v>0</v>
      </c>
    </row>
    <row r="393" spans="1:7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  <c r="F393" s="72">
        <v>0</v>
      </c>
      <c r="G393" s="72">
        <v>0</v>
      </c>
    </row>
    <row r="394" spans="1:7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  <c r="F394" s="72">
        <v>0</v>
      </c>
      <c r="G394" s="72">
        <v>0</v>
      </c>
    </row>
    <row r="395" spans="1:7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7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  <c r="F396" s="72">
        <v>0</v>
      </c>
      <c r="G396" s="72">
        <v>0</v>
      </c>
    </row>
    <row r="397" spans="1:7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  <c r="F397" s="72">
        <v>0</v>
      </c>
      <c r="G397" s="72">
        <v>0</v>
      </c>
    </row>
    <row r="398" spans="1:7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  <c r="F398" s="72">
        <v>0</v>
      </c>
      <c r="G398" s="72">
        <v>0</v>
      </c>
    </row>
    <row r="399" spans="1:7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  <c r="F399" s="72">
        <v>0</v>
      </c>
      <c r="G399" s="72">
        <v>0</v>
      </c>
    </row>
    <row r="400" spans="1:7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  <c r="F400" s="72">
        <v>0</v>
      </c>
      <c r="G400" s="72">
        <v>0</v>
      </c>
    </row>
    <row r="401" spans="1:7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  <c r="F401" s="72">
        <v>0</v>
      </c>
      <c r="G401" s="72">
        <v>0</v>
      </c>
    </row>
    <row r="402" spans="1:7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  <c r="F402" s="72">
        <v>0</v>
      </c>
      <c r="G402" s="72">
        <v>0</v>
      </c>
    </row>
    <row r="403" spans="1:7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  <c r="F403" s="72">
        <v>0</v>
      </c>
      <c r="G403" s="72">
        <v>0</v>
      </c>
    </row>
    <row r="404" spans="1:7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  <c r="F404" s="72">
        <v>0</v>
      </c>
      <c r="G404" s="72">
        <v>0</v>
      </c>
    </row>
    <row r="405" spans="1:7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7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  <c r="F406" s="72">
        <v>0</v>
      </c>
      <c r="G406" s="72">
        <v>0</v>
      </c>
    </row>
    <row r="407" spans="1:7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  <c r="F407" s="72">
        <v>0</v>
      </c>
      <c r="G407" s="72">
        <v>0</v>
      </c>
    </row>
    <row r="408" spans="1:7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  <c r="F408" s="72">
        <v>0</v>
      </c>
      <c r="G408" s="72">
        <v>0</v>
      </c>
    </row>
    <row r="409" spans="1:7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  <c r="F409" s="72">
        <v>0</v>
      </c>
      <c r="G409" s="72">
        <v>0</v>
      </c>
    </row>
    <row r="410" spans="1:7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7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  <c r="F411" s="72">
        <v>0</v>
      </c>
      <c r="G411" s="72">
        <v>0</v>
      </c>
    </row>
    <row r="412" spans="1:7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  <c r="F412" s="72">
        <v>0</v>
      </c>
      <c r="G412" s="72">
        <v>0</v>
      </c>
    </row>
    <row r="413" spans="1:7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  <c r="F413" s="72">
        <v>0</v>
      </c>
      <c r="G413" s="72">
        <v>0</v>
      </c>
    </row>
    <row r="414" spans="1:7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  <c r="F414" s="72">
        <v>0</v>
      </c>
      <c r="G414" s="72">
        <v>0</v>
      </c>
    </row>
    <row r="415" spans="1:7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7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  <c r="F416" s="72">
        <v>0</v>
      </c>
      <c r="G416" s="72">
        <v>0</v>
      </c>
    </row>
    <row r="417" spans="1:7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  <c r="F417" s="72">
        <v>0</v>
      </c>
      <c r="G417" s="72">
        <v>0</v>
      </c>
    </row>
    <row r="418" spans="1:7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  <c r="F418" s="72">
        <v>0</v>
      </c>
      <c r="G418" s="72">
        <v>0</v>
      </c>
    </row>
    <row r="419" spans="1:7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  <c r="F419" s="72">
        <v>0</v>
      </c>
      <c r="G419" s="72">
        <v>0</v>
      </c>
    </row>
    <row r="420" spans="1:7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  <c r="F420" s="72">
        <v>0</v>
      </c>
      <c r="G420" s="72">
        <v>0</v>
      </c>
    </row>
    <row r="421" spans="1:7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  <c r="F421" s="72">
        <v>0</v>
      </c>
      <c r="G421" s="72">
        <v>0</v>
      </c>
    </row>
    <row r="422" spans="1:7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  <c r="F422" s="72">
        <v>0</v>
      </c>
      <c r="G422" s="72">
        <v>0</v>
      </c>
    </row>
    <row r="423" spans="1:7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  <c r="F423" s="72">
        <v>0</v>
      </c>
      <c r="G423" s="72">
        <v>0</v>
      </c>
    </row>
    <row r="424" spans="1:7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7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  <c r="F425" s="72">
        <v>0</v>
      </c>
      <c r="G425" s="72">
        <v>0</v>
      </c>
    </row>
    <row r="426" spans="1:7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  <c r="F426" s="72">
        <v>0</v>
      </c>
      <c r="G426" s="72">
        <v>0</v>
      </c>
    </row>
    <row r="427" spans="1:7" ht="15" customHeight="1" x14ac:dyDescent="0.2"/>
    <row r="428" spans="1:7" ht="15" customHeight="1" x14ac:dyDescent="0.2"/>
    <row r="429" spans="1:7" ht="15" customHeight="1" x14ac:dyDescent="0.2"/>
    <row r="430" spans="1:7" ht="15" customHeight="1" x14ac:dyDescent="0.2"/>
    <row r="431" spans="1:7" ht="15" customHeight="1" x14ac:dyDescent="0.2"/>
    <row r="432" spans="1:7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>
      <selection activeCell="B268" sqref="B268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 t="shared" ref="D6:I6" si="0">+D7+D14+D19+D30+D35</f>
        <v>0</v>
      </c>
      <c r="E6" s="12">
        <f t="shared" si="0"/>
        <v>8572122.7899999991</v>
      </c>
      <c r="F6" s="12">
        <f t="shared" si="0"/>
        <v>0</v>
      </c>
      <c r="G6" s="12">
        <f t="shared" si="0"/>
        <v>1571358.5600000008</v>
      </c>
      <c r="H6" s="12">
        <f t="shared" si="0"/>
        <v>0</v>
      </c>
      <c r="I6" s="12">
        <f t="shared" si="0"/>
        <v>10143481.35</v>
      </c>
      <c r="J6" s="62" t="str">
        <f t="shared" ref="J6:J42" si="1"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 t="shared" ref="D7:I7" si="2">D8+D11</f>
        <v>0</v>
      </c>
      <c r="E7" s="13">
        <f t="shared" si="2"/>
        <v>0</v>
      </c>
      <c r="F7" s="13">
        <f t="shared" si="2"/>
        <v>0</v>
      </c>
      <c r="G7" s="13">
        <f t="shared" si="2"/>
        <v>0</v>
      </c>
      <c r="H7" s="13">
        <f t="shared" si="2"/>
        <v>0</v>
      </c>
      <c r="I7" s="13">
        <f t="shared" si="2"/>
        <v>0</v>
      </c>
      <c r="J7" s="62" t="str">
        <f t="shared" si="1"/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 t="shared" ref="D8:I8" si="3">SUM(D9:D10)</f>
        <v>0</v>
      </c>
      <c r="E8" s="13">
        <f t="shared" si="3"/>
        <v>0</v>
      </c>
      <c r="F8" s="13">
        <f t="shared" si="3"/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1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1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1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 t="shared" ref="D11:I11" si="4">SUM(D12:D13)</f>
        <v>0</v>
      </c>
      <c r="E11" s="13">
        <f t="shared" si="4"/>
        <v>0</v>
      </c>
      <c r="F11" s="13">
        <f t="shared" si="4"/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1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>D12+F12</f>
        <v>0</v>
      </c>
      <c r="I12" s="14">
        <f>E12+G12</f>
        <v>0</v>
      </c>
      <c r="J12" s="63" t="str">
        <f t="shared" si="1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>D13+F13</f>
        <v>0</v>
      </c>
      <c r="I13" s="14">
        <f>E13+G13</f>
        <v>0</v>
      </c>
      <c r="J13" s="63" t="str">
        <f t="shared" si="1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 t="shared" ref="D14:I14" si="5">SUM(D15:D18)</f>
        <v>0</v>
      </c>
      <c r="E14" s="13">
        <f t="shared" si="5"/>
        <v>0</v>
      </c>
      <c r="F14" s="13">
        <f t="shared" si="5"/>
        <v>0</v>
      </c>
      <c r="G14" s="13">
        <f t="shared" si="5"/>
        <v>0</v>
      </c>
      <c r="H14" s="13">
        <f t="shared" si="5"/>
        <v>0</v>
      </c>
      <c r="I14" s="13">
        <f t="shared" si="5"/>
        <v>0</v>
      </c>
      <c r="J14" s="62" t="str">
        <f t="shared" si="1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6">D15+F15</f>
        <v>0</v>
      </c>
      <c r="I15" s="15">
        <f t="shared" si="6"/>
        <v>0</v>
      </c>
      <c r="J15" s="62" t="str">
        <f t="shared" si="1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6"/>
        <v>0</v>
      </c>
      <c r="I16" s="15">
        <f t="shared" si="6"/>
        <v>0</v>
      </c>
      <c r="J16" s="62" t="str">
        <f t="shared" si="1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6"/>
        <v>0</v>
      </c>
      <c r="I17" s="15">
        <f t="shared" si="6"/>
        <v>0</v>
      </c>
      <c r="J17" s="62" t="str">
        <f t="shared" si="1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6"/>
        <v>0</v>
      </c>
      <c r="I18" s="15">
        <f t="shared" si="6"/>
        <v>0</v>
      </c>
      <c r="J18" s="62" t="str">
        <f t="shared" si="1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 t="shared" ref="D19:I19" si="7">D20+D25</f>
        <v>0</v>
      </c>
      <c r="E19" s="13">
        <f t="shared" si="7"/>
        <v>0</v>
      </c>
      <c r="F19" s="13">
        <f t="shared" si="7"/>
        <v>0</v>
      </c>
      <c r="G19" s="13">
        <f t="shared" si="7"/>
        <v>0</v>
      </c>
      <c r="H19" s="13">
        <f t="shared" si="7"/>
        <v>0</v>
      </c>
      <c r="I19" s="13">
        <f t="shared" si="7"/>
        <v>0</v>
      </c>
      <c r="J19" s="62" t="str">
        <f t="shared" si="1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 t="shared" ref="D20:I20" si="8">SUM(D21:D24)</f>
        <v>0</v>
      </c>
      <c r="E20" s="13">
        <f t="shared" si="8"/>
        <v>0</v>
      </c>
      <c r="F20" s="13">
        <f t="shared" si="8"/>
        <v>0</v>
      </c>
      <c r="G20" s="13">
        <f t="shared" si="8"/>
        <v>0</v>
      </c>
      <c r="H20" s="13">
        <f t="shared" si="8"/>
        <v>0</v>
      </c>
      <c r="I20" s="13">
        <f t="shared" si="8"/>
        <v>0</v>
      </c>
      <c r="J20" s="62" t="str">
        <f t="shared" si="1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9">D21+F21</f>
        <v>0</v>
      </c>
      <c r="I21" s="15">
        <f t="shared" si="9"/>
        <v>0</v>
      </c>
      <c r="J21" s="62" t="str">
        <f t="shared" si="1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9"/>
        <v>0</v>
      </c>
      <c r="I22" s="15">
        <f t="shared" si="9"/>
        <v>0</v>
      </c>
      <c r="J22" s="62" t="str">
        <f t="shared" si="1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9"/>
        <v>0</v>
      </c>
      <c r="I23" s="15">
        <f t="shared" si="9"/>
        <v>0</v>
      </c>
      <c r="J23" s="62" t="str">
        <f t="shared" si="1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9"/>
        <v>0</v>
      </c>
      <c r="I24" s="15">
        <f t="shared" si="9"/>
        <v>0</v>
      </c>
      <c r="J24" s="62" t="str">
        <f t="shared" si="1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 t="shared" ref="D25:I25" si="10">SUM(D26:D29)</f>
        <v>0</v>
      </c>
      <c r="E25" s="13">
        <f t="shared" si="10"/>
        <v>0</v>
      </c>
      <c r="F25" s="13">
        <f t="shared" si="10"/>
        <v>0</v>
      </c>
      <c r="G25" s="13">
        <f t="shared" si="10"/>
        <v>0</v>
      </c>
      <c r="H25" s="13">
        <f t="shared" si="10"/>
        <v>0</v>
      </c>
      <c r="I25" s="13">
        <f t="shared" si="10"/>
        <v>0</v>
      </c>
      <c r="J25" s="62" t="str">
        <f t="shared" si="1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1">D26+F26</f>
        <v>0</v>
      </c>
      <c r="I26" s="15">
        <f t="shared" si="11"/>
        <v>0</v>
      </c>
      <c r="J26" s="62" t="str">
        <f t="shared" si="1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1"/>
        <v>0</v>
      </c>
      <c r="I27" s="15">
        <f t="shared" si="11"/>
        <v>0</v>
      </c>
      <c r="J27" s="62" t="str">
        <f t="shared" si="1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1"/>
        <v>0</v>
      </c>
      <c r="I28" s="15">
        <f t="shared" si="11"/>
        <v>0</v>
      </c>
      <c r="J28" s="62" t="str">
        <f t="shared" si="1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1"/>
        <v>0</v>
      </c>
      <c r="I29" s="15">
        <f t="shared" si="11"/>
        <v>0</v>
      </c>
      <c r="J29" s="62" t="str">
        <f t="shared" si="1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 t="shared" ref="D30:I30" si="12">SUM(D31:D34)</f>
        <v>0</v>
      </c>
      <c r="E30" s="13">
        <f t="shared" si="12"/>
        <v>0</v>
      </c>
      <c r="F30" s="13">
        <f t="shared" si="12"/>
        <v>0</v>
      </c>
      <c r="G30" s="13">
        <f t="shared" si="12"/>
        <v>0</v>
      </c>
      <c r="H30" s="13">
        <f t="shared" si="12"/>
        <v>0</v>
      </c>
      <c r="I30" s="13">
        <f t="shared" si="12"/>
        <v>0</v>
      </c>
      <c r="J30" s="62" t="str">
        <f t="shared" si="1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3">D31+F31</f>
        <v>0</v>
      </c>
      <c r="I31" s="16">
        <f t="shared" si="13"/>
        <v>0</v>
      </c>
      <c r="J31" s="62" t="str">
        <f t="shared" si="1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3"/>
        <v>0</v>
      </c>
      <c r="I32" s="16">
        <f t="shared" si="13"/>
        <v>0</v>
      </c>
      <c r="J32" s="62" t="str">
        <f t="shared" si="1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3"/>
        <v>0</v>
      </c>
      <c r="I33" s="16">
        <f t="shared" si="13"/>
        <v>0</v>
      </c>
      <c r="J33" s="62" t="str">
        <f t="shared" si="1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3"/>
        <v>0</v>
      </c>
      <c r="I34" s="16">
        <f t="shared" si="13"/>
        <v>0</v>
      </c>
      <c r="J34" s="64" t="str">
        <f t="shared" si="1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 t="shared" ref="D35:I35" si="14">SUM(D36:D38)</f>
        <v>0</v>
      </c>
      <c r="E35" s="13">
        <f t="shared" si="14"/>
        <v>8572122.7899999991</v>
      </c>
      <c r="F35" s="13">
        <f t="shared" si="14"/>
        <v>0</v>
      </c>
      <c r="G35" s="13">
        <f t="shared" si="14"/>
        <v>1571358.5600000008</v>
      </c>
      <c r="H35" s="13">
        <f t="shared" si="14"/>
        <v>0</v>
      </c>
      <c r="I35" s="13">
        <f t="shared" si="14"/>
        <v>10143481.35</v>
      </c>
      <c r="J35" s="62" t="str">
        <f t="shared" si="1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8572122.7899999991</v>
      </c>
      <c r="F36" s="103">
        <f>'Nacionalno sufinanciranje'!D36</f>
        <v>0</v>
      </c>
      <c r="G36" s="103">
        <f>'Nacionalno sufinanciranje'!E36</f>
        <v>1571358.5600000008</v>
      </c>
      <c r="H36" s="17">
        <f t="shared" ref="H36:I38" si="15">D36+F36</f>
        <v>0</v>
      </c>
      <c r="I36" s="17">
        <f t="shared" si="15"/>
        <v>10143481.35</v>
      </c>
      <c r="J36" s="62" t="str">
        <f t="shared" si="1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5"/>
        <v>0</v>
      </c>
      <c r="I37" s="17">
        <f t="shared" si="15"/>
        <v>0</v>
      </c>
      <c r="J37" s="62" t="str">
        <f t="shared" si="1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5"/>
        <v>0</v>
      </c>
      <c r="I38" s="17">
        <f t="shared" si="15"/>
        <v>0</v>
      </c>
      <c r="J38" s="62" t="str">
        <f t="shared" si="1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>E40</f>
        <v>0</v>
      </c>
      <c r="F39" s="12">
        <f>F40</f>
        <v>0</v>
      </c>
      <c r="G39" s="12">
        <f>G40</f>
        <v>0</v>
      </c>
      <c r="H39" s="18">
        <f>+D39+F39</f>
        <v>0</v>
      </c>
      <c r="I39" s="18">
        <f>+E39+G39</f>
        <v>0</v>
      </c>
      <c r="J39" s="62" t="str">
        <f t="shared" si="1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 t="shared" ref="D40:I40" si="16">SUM(D41:D42)</f>
        <v>0</v>
      </c>
      <c r="E40" s="13">
        <f t="shared" si="16"/>
        <v>0</v>
      </c>
      <c r="F40" s="13">
        <f t="shared" si="16"/>
        <v>0</v>
      </c>
      <c r="G40" s="13">
        <f t="shared" si="16"/>
        <v>0</v>
      </c>
      <c r="H40" s="13">
        <f t="shared" si="16"/>
        <v>0</v>
      </c>
      <c r="I40" s="13">
        <f t="shared" si="16"/>
        <v>0</v>
      </c>
      <c r="J40" s="62" t="str">
        <f t="shared" si="1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>D41+F41</f>
        <v>0</v>
      </c>
      <c r="I41" s="17">
        <f>E41+G41</f>
        <v>0</v>
      </c>
      <c r="J41" s="62" t="str">
        <f t="shared" si="1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>D42+F42</f>
        <v>0</v>
      </c>
      <c r="I42" s="17">
        <f>E42+G42</f>
        <v>0</v>
      </c>
      <c r="J42" s="62" t="str">
        <f t="shared" si="1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 t="shared" ref="D44:I44" si="17">D45+D56+D94+D113+D122+D154+D165</f>
        <v>0</v>
      </c>
      <c r="E44" s="13">
        <f t="shared" si="17"/>
        <v>8583318.0199999996</v>
      </c>
      <c r="F44" s="13">
        <f t="shared" si="17"/>
        <v>0</v>
      </c>
      <c r="G44" s="13">
        <f t="shared" si="17"/>
        <v>1573085.97</v>
      </c>
      <c r="H44" s="13">
        <f t="shared" si="17"/>
        <v>0</v>
      </c>
      <c r="I44" s="13">
        <f t="shared" si="17"/>
        <v>10156403.99</v>
      </c>
      <c r="J44" s="62" t="str">
        <f t="shared" ref="J44:J107" si="18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19">D46+D51+D52</f>
        <v>0</v>
      </c>
      <c r="E45" s="13">
        <f t="shared" si="19"/>
        <v>138747.63</v>
      </c>
      <c r="F45" s="13">
        <f t="shared" si="19"/>
        <v>0</v>
      </c>
      <c r="G45" s="13">
        <f t="shared" si="19"/>
        <v>24484.9</v>
      </c>
      <c r="H45" s="13">
        <f t="shared" si="19"/>
        <v>0</v>
      </c>
      <c r="I45" s="13">
        <f t="shared" si="19"/>
        <v>163232.53</v>
      </c>
      <c r="J45" s="62" t="str">
        <f t="shared" si="18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0">SUM(D47:D50)</f>
        <v>0</v>
      </c>
      <c r="E46" s="13">
        <f t="shared" si="20"/>
        <v>117053.75</v>
      </c>
      <c r="F46" s="13">
        <f t="shared" si="20"/>
        <v>0</v>
      </c>
      <c r="G46" s="13">
        <f t="shared" si="20"/>
        <v>20656.57</v>
      </c>
      <c r="H46" s="13">
        <f t="shared" si="20"/>
        <v>0</v>
      </c>
      <c r="I46" s="13">
        <f t="shared" si="20"/>
        <v>137710.32</v>
      </c>
      <c r="J46" s="62" t="str">
        <f t="shared" si="18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112847.83</v>
      </c>
      <c r="F47" s="103">
        <f>'Nacionalno sufinanciranje'!D47</f>
        <v>0</v>
      </c>
      <c r="G47" s="103">
        <f>'Nacionalno sufinanciranje'!E47</f>
        <v>19914.34</v>
      </c>
      <c r="H47" s="17">
        <f t="shared" ref="H47:I51" si="21">D47+F47</f>
        <v>0</v>
      </c>
      <c r="I47" s="17">
        <f t="shared" si="21"/>
        <v>132762.17000000001</v>
      </c>
      <c r="J47" s="62" t="str">
        <f t="shared" si="18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1"/>
        <v>0</v>
      </c>
      <c r="I48" s="17">
        <f t="shared" si="21"/>
        <v>0</v>
      </c>
      <c r="J48" s="62" t="str">
        <f t="shared" si="18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4205.92</v>
      </c>
      <c r="F49" s="103">
        <f>'Nacionalno sufinanciranje'!D49</f>
        <v>0</v>
      </c>
      <c r="G49" s="103">
        <f>'Nacionalno sufinanciranje'!E49</f>
        <v>742.23</v>
      </c>
      <c r="H49" s="17">
        <f t="shared" si="21"/>
        <v>0</v>
      </c>
      <c r="I49" s="17">
        <f t="shared" si="21"/>
        <v>4948.1499999999996</v>
      </c>
      <c r="J49" s="62" t="str">
        <f t="shared" si="18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1"/>
        <v>0</v>
      </c>
      <c r="I50" s="17">
        <f t="shared" si="21"/>
        <v>0</v>
      </c>
      <c r="J50" s="62" t="str">
        <f t="shared" si="18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2380</v>
      </c>
      <c r="F51" s="103">
        <f>'Nacionalno sufinanciranje'!D51</f>
        <v>0</v>
      </c>
      <c r="G51" s="103">
        <f>'Nacionalno sufinanciranje'!E51</f>
        <v>420</v>
      </c>
      <c r="H51" s="17">
        <f t="shared" si="21"/>
        <v>0</v>
      </c>
      <c r="I51" s="17">
        <f t="shared" si="21"/>
        <v>2800</v>
      </c>
      <c r="J51" s="62" t="str">
        <f t="shared" si="18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2">SUM(D53:D55)</f>
        <v>0</v>
      </c>
      <c r="E52" s="13">
        <f t="shared" si="22"/>
        <v>19313.88</v>
      </c>
      <c r="F52" s="13">
        <f t="shared" si="22"/>
        <v>0</v>
      </c>
      <c r="G52" s="13">
        <f t="shared" si="22"/>
        <v>3408.33</v>
      </c>
      <c r="H52" s="13">
        <f t="shared" si="22"/>
        <v>0</v>
      </c>
      <c r="I52" s="13">
        <f t="shared" si="22"/>
        <v>22722.21</v>
      </c>
      <c r="J52" s="62" t="str">
        <f t="shared" si="18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3">D53+F53</f>
        <v>0</v>
      </c>
      <c r="I53" s="17">
        <f t="shared" si="23"/>
        <v>0</v>
      </c>
      <c r="J53" s="62" t="str">
        <f t="shared" si="18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19313.88</v>
      </c>
      <c r="F54" s="103">
        <f>'Nacionalno sufinanciranje'!D54</f>
        <v>0</v>
      </c>
      <c r="G54" s="103">
        <f>'Nacionalno sufinanciranje'!E54</f>
        <v>3408.33</v>
      </c>
      <c r="H54" s="17">
        <f t="shared" si="23"/>
        <v>0</v>
      </c>
      <c r="I54" s="17">
        <f t="shared" si="23"/>
        <v>22722.21</v>
      </c>
      <c r="J54" s="62" t="str">
        <f t="shared" si="18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3"/>
        <v>0</v>
      </c>
      <c r="I55" s="17">
        <f t="shared" si="23"/>
        <v>0</v>
      </c>
      <c r="J55" s="62" t="str">
        <f t="shared" si="18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 t="shared" ref="D56:I56" si="24">D57+D62+D70+D80+D81+D86</f>
        <v>0</v>
      </c>
      <c r="E56" s="13">
        <f t="shared" si="24"/>
        <v>15325.95</v>
      </c>
      <c r="F56" s="13">
        <f t="shared" si="24"/>
        <v>0</v>
      </c>
      <c r="G56" s="13">
        <f t="shared" si="24"/>
        <v>2704.52</v>
      </c>
      <c r="H56" s="13">
        <f t="shared" si="24"/>
        <v>0</v>
      </c>
      <c r="I56" s="13">
        <f t="shared" si="24"/>
        <v>18030.47</v>
      </c>
      <c r="J56" s="62" t="str">
        <f t="shared" si="18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5">SUM(D58:D61)</f>
        <v>0</v>
      </c>
      <c r="E57" s="13">
        <f t="shared" si="25"/>
        <v>4233.13</v>
      </c>
      <c r="F57" s="13">
        <f t="shared" si="25"/>
        <v>0</v>
      </c>
      <c r="G57" s="13">
        <f t="shared" si="25"/>
        <v>746.97</v>
      </c>
      <c r="H57" s="13">
        <f t="shared" si="25"/>
        <v>0</v>
      </c>
      <c r="I57" s="13">
        <f t="shared" si="25"/>
        <v>4980.1000000000004</v>
      </c>
      <c r="J57" s="62" t="str">
        <f t="shared" si="18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2728.13</v>
      </c>
      <c r="F58" s="103">
        <f>'Nacionalno sufinanciranje'!D58</f>
        <v>0</v>
      </c>
      <c r="G58" s="103">
        <f>'Nacionalno sufinanciranje'!E58</f>
        <v>481.43</v>
      </c>
      <c r="H58" s="17">
        <f t="shared" ref="H58:I61" si="26">D58+F58</f>
        <v>0</v>
      </c>
      <c r="I58" s="17">
        <f t="shared" si="26"/>
        <v>3209.56</v>
      </c>
      <c r="J58" s="62" t="str">
        <f t="shared" si="18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1505</v>
      </c>
      <c r="F59" s="103">
        <f>'Nacionalno sufinanciranje'!D59</f>
        <v>0</v>
      </c>
      <c r="G59" s="103">
        <f>'Nacionalno sufinanciranje'!E59</f>
        <v>265.54000000000002</v>
      </c>
      <c r="H59" s="17">
        <f t="shared" si="26"/>
        <v>0</v>
      </c>
      <c r="I59" s="17">
        <f t="shared" si="26"/>
        <v>1770.54</v>
      </c>
      <c r="J59" s="62" t="str">
        <f t="shared" si="18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26"/>
        <v>0</v>
      </c>
      <c r="I60" s="17">
        <f t="shared" si="26"/>
        <v>0</v>
      </c>
      <c r="J60" s="62" t="str">
        <f t="shared" si="18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26"/>
        <v>0</v>
      </c>
      <c r="I61" s="17">
        <f t="shared" si="26"/>
        <v>0</v>
      </c>
      <c r="J61" s="62" t="str">
        <f t="shared" si="18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27">SUM(D63:D69)</f>
        <v>0</v>
      </c>
      <c r="E62" s="13">
        <f t="shared" si="27"/>
        <v>0</v>
      </c>
      <c r="F62" s="13">
        <f t="shared" si="27"/>
        <v>0</v>
      </c>
      <c r="G62" s="13">
        <f t="shared" si="27"/>
        <v>0</v>
      </c>
      <c r="H62" s="13">
        <f t="shared" si="27"/>
        <v>0</v>
      </c>
      <c r="I62" s="13">
        <f t="shared" si="27"/>
        <v>0</v>
      </c>
      <c r="J62" s="62" t="str">
        <f t="shared" si="18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28">D63+F63</f>
        <v>0</v>
      </c>
      <c r="I63" s="17">
        <f t="shared" si="28"/>
        <v>0</v>
      </c>
      <c r="J63" s="62" t="str">
        <f t="shared" si="18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28"/>
        <v>0</v>
      </c>
      <c r="I64" s="17">
        <f t="shared" si="28"/>
        <v>0</v>
      </c>
      <c r="J64" s="62" t="str">
        <f t="shared" si="18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28"/>
        <v>0</v>
      </c>
      <c r="I65" s="17">
        <f t="shared" si="28"/>
        <v>0</v>
      </c>
      <c r="J65" s="62" t="str">
        <f t="shared" si="18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28"/>
        <v>0</v>
      </c>
      <c r="I66" s="17">
        <f t="shared" si="28"/>
        <v>0</v>
      </c>
      <c r="J66" s="62" t="str">
        <f t="shared" si="18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28"/>
        <v>0</v>
      </c>
      <c r="I67" s="17">
        <f t="shared" si="28"/>
        <v>0</v>
      </c>
      <c r="J67" s="62" t="str">
        <f t="shared" si="18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28"/>
        <v>0</v>
      </c>
      <c r="I68" s="17">
        <f t="shared" si="28"/>
        <v>0</v>
      </c>
      <c r="J68" s="62" t="str">
        <f t="shared" si="18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28"/>
        <v>0</v>
      </c>
      <c r="I69" s="17">
        <f t="shared" si="28"/>
        <v>0</v>
      </c>
      <c r="J69" s="62" t="str">
        <f t="shared" si="18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29">SUM(D71:D79)</f>
        <v>0</v>
      </c>
      <c r="E70" s="13">
        <f t="shared" si="29"/>
        <v>7958.66</v>
      </c>
      <c r="F70" s="13">
        <f t="shared" si="29"/>
        <v>0</v>
      </c>
      <c r="G70" s="13">
        <f t="shared" si="29"/>
        <v>1404.47</v>
      </c>
      <c r="H70" s="13">
        <f t="shared" si="29"/>
        <v>0</v>
      </c>
      <c r="I70" s="13">
        <f t="shared" si="29"/>
        <v>9363.1299999999992</v>
      </c>
      <c r="J70" s="62" t="str">
        <f t="shared" si="18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H80" si="30">D71+F71</f>
        <v>0</v>
      </c>
      <c r="I71" s="17">
        <f t="shared" ref="I71:I80" si="31">E71+G71</f>
        <v>0</v>
      </c>
      <c r="J71" s="62" t="str">
        <f t="shared" si="18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0"/>
        <v>0</v>
      </c>
      <c r="I72" s="17">
        <f t="shared" si="31"/>
        <v>0</v>
      </c>
      <c r="J72" s="62" t="str">
        <f t="shared" si="18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7822.66</v>
      </c>
      <c r="F73" s="103">
        <f>'Nacionalno sufinanciranje'!D73</f>
        <v>0</v>
      </c>
      <c r="G73" s="103">
        <f>'Nacionalno sufinanciranje'!E73</f>
        <v>1380.47</v>
      </c>
      <c r="H73" s="17">
        <f t="shared" si="30"/>
        <v>0</v>
      </c>
      <c r="I73" s="17">
        <f t="shared" si="31"/>
        <v>9203.1299999999992</v>
      </c>
      <c r="J73" s="62" t="str">
        <f t="shared" si="18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0"/>
        <v>0</v>
      </c>
      <c r="I74" s="17">
        <f t="shared" si="31"/>
        <v>0</v>
      </c>
      <c r="J74" s="62" t="str">
        <f t="shared" si="18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136</v>
      </c>
      <c r="F75" s="103">
        <f>'Nacionalno sufinanciranje'!D75</f>
        <v>0</v>
      </c>
      <c r="G75" s="103">
        <f>'Nacionalno sufinanciranje'!E75</f>
        <v>24</v>
      </c>
      <c r="H75" s="17">
        <f t="shared" si="30"/>
        <v>0</v>
      </c>
      <c r="I75" s="17">
        <f t="shared" si="31"/>
        <v>160</v>
      </c>
      <c r="J75" s="62" t="str">
        <f t="shared" si="18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0"/>
        <v>0</v>
      </c>
      <c r="I76" s="17">
        <f t="shared" si="31"/>
        <v>0</v>
      </c>
      <c r="J76" s="62" t="str">
        <f t="shared" si="18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0"/>
        <v>0</v>
      </c>
      <c r="I77" s="17">
        <f t="shared" si="31"/>
        <v>0</v>
      </c>
      <c r="J77" s="62" t="str">
        <f t="shared" si="18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0"/>
        <v>0</v>
      </c>
      <c r="I78" s="17">
        <f t="shared" si="31"/>
        <v>0</v>
      </c>
      <c r="J78" s="62" t="str">
        <f t="shared" si="18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0"/>
        <v>0</v>
      </c>
      <c r="I79" s="17">
        <f t="shared" si="31"/>
        <v>0</v>
      </c>
      <c r="J79" s="62" t="str">
        <f t="shared" si="18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0"/>
        <v>0</v>
      </c>
      <c r="I80" s="17">
        <f t="shared" si="31"/>
        <v>0</v>
      </c>
      <c r="J80" s="62" t="str">
        <f t="shared" si="18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 t="shared" ref="D81:I81" si="32">SUM(D82:D85)</f>
        <v>0</v>
      </c>
      <c r="E81" s="13">
        <f t="shared" si="32"/>
        <v>0</v>
      </c>
      <c r="F81" s="13">
        <f t="shared" si="32"/>
        <v>0</v>
      </c>
      <c r="G81" s="13">
        <f t="shared" si="32"/>
        <v>0</v>
      </c>
      <c r="H81" s="13">
        <f t="shared" si="32"/>
        <v>0</v>
      </c>
      <c r="I81" s="13">
        <f t="shared" si="32"/>
        <v>0</v>
      </c>
      <c r="J81" s="62" t="str">
        <f t="shared" si="18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3">D82+F82</f>
        <v>0</v>
      </c>
      <c r="I82" s="15">
        <f t="shared" si="33"/>
        <v>0</v>
      </c>
      <c r="J82" s="62" t="str">
        <f t="shared" si="18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3"/>
        <v>0</v>
      </c>
      <c r="I83" s="15">
        <f t="shared" si="33"/>
        <v>0</v>
      </c>
      <c r="J83" s="62" t="str">
        <f t="shared" si="18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3"/>
        <v>0</v>
      </c>
      <c r="I84" s="15">
        <f t="shared" si="33"/>
        <v>0</v>
      </c>
      <c r="J84" s="62" t="str">
        <f t="shared" si="18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3"/>
        <v>0</v>
      </c>
      <c r="I85" s="15">
        <f t="shared" si="33"/>
        <v>0</v>
      </c>
      <c r="J85" s="62" t="str">
        <f t="shared" si="18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4">SUM(D87:D93)</f>
        <v>0</v>
      </c>
      <c r="E86" s="13">
        <f t="shared" si="34"/>
        <v>3134.16</v>
      </c>
      <c r="F86" s="13">
        <f t="shared" si="34"/>
        <v>0</v>
      </c>
      <c r="G86" s="13">
        <f t="shared" si="34"/>
        <v>553.08000000000004</v>
      </c>
      <c r="H86" s="13">
        <f t="shared" si="34"/>
        <v>0</v>
      </c>
      <c r="I86" s="13">
        <f t="shared" si="34"/>
        <v>3687.24</v>
      </c>
      <c r="J86" s="62" t="str">
        <f t="shared" si="18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5">D87+F87</f>
        <v>0</v>
      </c>
      <c r="I87" s="17">
        <f t="shared" si="35"/>
        <v>0</v>
      </c>
      <c r="J87" s="62" t="str">
        <f t="shared" si="18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5"/>
        <v>0</v>
      </c>
      <c r="I88" s="17">
        <f t="shared" si="35"/>
        <v>0</v>
      </c>
      <c r="J88" s="62" t="str">
        <f t="shared" si="18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3134.16</v>
      </c>
      <c r="F89" s="103">
        <f>'Nacionalno sufinanciranje'!D89</f>
        <v>0</v>
      </c>
      <c r="G89" s="103">
        <f>'Nacionalno sufinanciranje'!E89</f>
        <v>553.08000000000004</v>
      </c>
      <c r="H89" s="17">
        <f t="shared" si="35"/>
        <v>0</v>
      </c>
      <c r="I89" s="17">
        <f t="shared" si="35"/>
        <v>3687.24</v>
      </c>
      <c r="J89" s="62" t="str">
        <f t="shared" si="18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5"/>
        <v>0</v>
      </c>
      <c r="I90" s="17">
        <f t="shared" si="35"/>
        <v>0</v>
      </c>
      <c r="J90" s="62" t="str">
        <f t="shared" si="18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5"/>
        <v>0</v>
      </c>
      <c r="I91" s="17">
        <f t="shared" si="35"/>
        <v>0</v>
      </c>
      <c r="J91" s="62" t="str">
        <f t="shared" si="18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5"/>
        <v>0</v>
      </c>
      <c r="I92" s="17">
        <f t="shared" si="35"/>
        <v>0</v>
      </c>
      <c r="J92" s="62" t="str">
        <f t="shared" si="18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5"/>
        <v>0</v>
      </c>
      <c r="I93" s="17">
        <f t="shared" si="35"/>
        <v>0</v>
      </c>
      <c r="J93" s="62" t="str">
        <f t="shared" si="18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6">D95+D100+D108</f>
        <v>0</v>
      </c>
      <c r="E94" s="13">
        <f t="shared" si="36"/>
        <v>0</v>
      </c>
      <c r="F94" s="13">
        <f t="shared" si="36"/>
        <v>0</v>
      </c>
      <c r="G94" s="13">
        <f t="shared" si="36"/>
        <v>0</v>
      </c>
      <c r="H94" s="13">
        <f t="shared" si="36"/>
        <v>0</v>
      </c>
      <c r="I94" s="13">
        <f t="shared" si="36"/>
        <v>0</v>
      </c>
      <c r="J94" s="62" t="str">
        <f t="shared" si="18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37">SUM(D96:D99)</f>
        <v>0</v>
      </c>
      <c r="E95" s="13">
        <f t="shared" si="37"/>
        <v>0</v>
      </c>
      <c r="F95" s="13">
        <f t="shared" si="37"/>
        <v>0</v>
      </c>
      <c r="G95" s="13">
        <f t="shared" si="37"/>
        <v>0</v>
      </c>
      <c r="H95" s="13">
        <f t="shared" si="37"/>
        <v>0</v>
      </c>
      <c r="I95" s="13">
        <f t="shared" si="37"/>
        <v>0</v>
      </c>
      <c r="J95" s="62" t="str">
        <f t="shared" si="18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38">D96+F96</f>
        <v>0</v>
      </c>
      <c r="I96" s="17">
        <f t="shared" si="38"/>
        <v>0</v>
      </c>
      <c r="J96" s="62" t="str">
        <f t="shared" si="18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38"/>
        <v>0</v>
      </c>
      <c r="I97" s="17">
        <f t="shared" si="38"/>
        <v>0</v>
      </c>
      <c r="J97" s="62" t="str">
        <f t="shared" si="18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38"/>
        <v>0</v>
      </c>
      <c r="I98" s="17">
        <f t="shared" si="38"/>
        <v>0</v>
      </c>
      <c r="J98" s="62" t="str">
        <f t="shared" si="18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38"/>
        <v>0</v>
      </c>
      <c r="I99" s="17">
        <f t="shared" si="38"/>
        <v>0</v>
      </c>
      <c r="J99" s="62" t="str">
        <f t="shared" si="18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39">SUM(D101:D107)</f>
        <v>0</v>
      </c>
      <c r="E100" s="13">
        <f t="shared" si="39"/>
        <v>0</v>
      </c>
      <c r="F100" s="13">
        <f t="shared" si="39"/>
        <v>0</v>
      </c>
      <c r="G100" s="13">
        <f t="shared" si="39"/>
        <v>0</v>
      </c>
      <c r="H100" s="13">
        <f t="shared" si="39"/>
        <v>0</v>
      </c>
      <c r="I100" s="13">
        <f t="shared" si="39"/>
        <v>0</v>
      </c>
      <c r="J100" s="64" t="str">
        <f t="shared" si="18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0">D101+F101</f>
        <v>0</v>
      </c>
      <c r="I101" s="17">
        <f t="shared" si="40"/>
        <v>0</v>
      </c>
      <c r="J101" s="64" t="str">
        <f t="shared" si="18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0"/>
        <v>0</v>
      </c>
      <c r="I102" s="17">
        <f t="shared" si="40"/>
        <v>0</v>
      </c>
      <c r="J102" s="64" t="str">
        <f t="shared" si="18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0"/>
        <v>0</v>
      </c>
      <c r="I103" s="17">
        <f t="shared" si="40"/>
        <v>0</v>
      </c>
      <c r="J103" s="64" t="str">
        <f t="shared" si="18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0"/>
        <v>0</v>
      </c>
      <c r="I104" s="17">
        <f t="shared" si="40"/>
        <v>0</v>
      </c>
      <c r="J104" s="62" t="str">
        <f t="shared" si="18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0"/>
        <v>0</v>
      </c>
      <c r="I105" s="17">
        <f t="shared" si="40"/>
        <v>0</v>
      </c>
      <c r="J105" s="62" t="str">
        <f t="shared" si="18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0"/>
        <v>0</v>
      </c>
      <c r="I106" s="17">
        <f t="shared" si="40"/>
        <v>0</v>
      </c>
      <c r="J106" s="62" t="str">
        <f t="shared" si="18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0"/>
        <v>0</v>
      </c>
      <c r="I107" s="17">
        <f t="shared" si="40"/>
        <v>0</v>
      </c>
      <c r="J107" s="62" t="str">
        <f t="shared" si="18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1">SUM(D109:D112)</f>
        <v>0</v>
      </c>
      <c r="E108" s="13">
        <f t="shared" si="41"/>
        <v>0</v>
      </c>
      <c r="F108" s="13">
        <f t="shared" si="41"/>
        <v>0</v>
      </c>
      <c r="G108" s="13">
        <f t="shared" si="41"/>
        <v>0</v>
      </c>
      <c r="H108" s="13">
        <f t="shared" si="41"/>
        <v>0</v>
      </c>
      <c r="I108" s="13">
        <f t="shared" si="41"/>
        <v>0</v>
      </c>
      <c r="J108" s="62" t="str">
        <f t="shared" ref="J108:J171" si="42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3">D109+F109</f>
        <v>0</v>
      </c>
      <c r="I109" s="17">
        <f t="shared" si="43"/>
        <v>0</v>
      </c>
      <c r="J109" s="62" t="str">
        <f t="shared" si="42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3"/>
        <v>0</v>
      </c>
      <c r="I110" s="17">
        <f t="shared" si="43"/>
        <v>0</v>
      </c>
      <c r="J110" s="62" t="str">
        <f t="shared" si="42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3"/>
        <v>0</v>
      </c>
      <c r="I111" s="17">
        <f t="shared" si="43"/>
        <v>0</v>
      </c>
      <c r="J111" s="62" t="str">
        <f t="shared" si="42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3"/>
        <v>0</v>
      </c>
      <c r="I112" s="17">
        <f t="shared" si="43"/>
        <v>0</v>
      </c>
      <c r="J112" s="62" t="str">
        <f t="shared" si="42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4">D114+D117+D121</f>
        <v>0</v>
      </c>
      <c r="E113" s="13">
        <f t="shared" si="44"/>
        <v>0</v>
      </c>
      <c r="F113" s="13">
        <f t="shared" si="44"/>
        <v>0</v>
      </c>
      <c r="G113" s="13">
        <f t="shared" si="44"/>
        <v>0</v>
      </c>
      <c r="H113" s="13">
        <f t="shared" si="44"/>
        <v>0</v>
      </c>
      <c r="I113" s="13">
        <f t="shared" si="44"/>
        <v>0</v>
      </c>
      <c r="J113" s="62" t="str">
        <f t="shared" si="42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5">SUM(D115:D116)</f>
        <v>0</v>
      </c>
      <c r="E114" s="13">
        <f t="shared" si="45"/>
        <v>0</v>
      </c>
      <c r="F114" s="13">
        <f t="shared" si="45"/>
        <v>0</v>
      </c>
      <c r="G114" s="13">
        <f t="shared" si="45"/>
        <v>0</v>
      </c>
      <c r="H114" s="13">
        <f t="shared" si="45"/>
        <v>0</v>
      </c>
      <c r="I114" s="13">
        <f t="shared" si="45"/>
        <v>0</v>
      </c>
      <c r="J114" s="62" t="str">
        <f t="shared" si="42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>D115+F115</f>
        <v>0</v>
      </c>
      <c r="I115" s="17">
        <f>E115+G115</f>
        <v>0</v>
      </c>
      <c r="J115" s="62" t="str">
        <f t="shared" si="42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>D116+F116</f>
        <v>0</v>
      </c>
      <c r="I116" s="17">
        <f>E116+G116</f>
        <v>0</v>
      </c>
      <c r="J116" s="62" t="str">
        <f t="shared" si="42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46">SUM(D118:D120)</f>
        <v>0</v>
      </c>
      <c r="E117" s="13">
        <f t="shared" si="46"/>
        <v>0</v>
      </c>
      <c r="F117" s="13">
        <f t="shared" si="46"/>
        <v>0</v>
      </c>
      <c r="G117" s="13">
        <f t="shared" si="46"/>
        <v>0</v>
      </c>
      <c r="H117" s="13">
        <f t="shared" si="46"/>
        <v>0</v>
      </c>
      <c r="I117" s="13">
        <f t="shared" si="46"/>
        <v>0</v>
      </c>
      <c r="J117" s="62" t="str">
        <f t="shared" si="42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47">D118+F118</f>
        <v>0</v>
      </c>
      <c r="I118" s="17">
        <f t="shared" si="47"/>
        <v>0</v>
      </c>
      <c r="J118" s="62" t="str">
        <f t="shared" si="42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47"/>
        <v>0</v>
      </c>
      <c r="I119" s="17">
        <f t="shared" si="47"/>
        <v>0</v>
      </c>
      <c r="J119" s="62" t="str">
        <f t="shared" si="42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47"/>
        <v>0</v>
      </c>
      <c r="I120" s="17">
        <f t="shared" si="47"/>
        <v>0</v>
      </c>
      <c r="J120" s="62" t="str">
        <f t="shared" si="42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47"/>
        <v>0</v>
      </c>
      <c r="I121" s="17">
        <f t="shared" si="47"/>
        <v>0</v>
      </c>
      <c r="J121" s="62" t="str">
        <f t="shared" si="42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 t="shared" ref="D122:I122" si="48">D123+D126+D129+D134+D138+D142+D146+D149</f>
        <v>0</v>
      </c>
      <c r="E122" s="13">
        <f t="shared" si="48"/>
        <v>0</v>
      </c>
      <c r="F122" s="13">
        <f t="shared" si="48"/>
        <v>0</v>
      </c>
      <c r="G122" s="13">
        <f t="shared" si="48"/>
        <v>0</v>
      </c>
      <c r="H122" s="13">
        <f t="shared" si="48"/>
        <v>0</v>
      </c>
      <c r="I122" s="13">
        <f t="shared" si="48"/>
        <v>0</v>
      </c>
      <c r="J122" s="62" t="str">
        <f t="shared" si="42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49">SUM(D124:D125)</f>
        <v>0</v>
      </c>
      <c r="E123" s="13">
        <f t="shared" si="49"/>
        <v>0</v>
      </c>
      <c r="F123" s="13">
        <f t="shared" si="49"/>
        <v>0</v>
      </c>
      <c r="G123" s="13">
        <f t="shared" si="49"/>
        <v>0</v>
      </c>
      <c r="H123" s="13">
        <f t="shared" si="49"/>
        <v>0</v>
      </c>
      <c r="I123" s="13">
        <f t="shared" si="49"/>
        <v>0</v>
      </c>
      <c r="J123" s="62" t="str">
        <f t="shared" si="42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>D124+F124</f>
        <v>0</v>
      </c>
      <c r="I124" s="17">
        <f>E124+G124</f>
        <v>0</v>
      </c>
      <c r="J124" s="62" t="str">
        <f t="shared" si="42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>D125+F125</f>
        <v>0</v>
      </c>
      <c r="I125" s="17">
        <f>E125+G125</f>
        <v>0</v>
      </c>
      <c r="J125" s="62" t="str">
        <f t="shared" si="42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0">SUM(D127:D128)</f>
        <v>0</v>
      </c>
      <c r="E126" s="13">
        <f t="shared" si="50"/>
        <v>0</v>
      </c>
      <c r="F126" s="13">
        <f t="shared" si="50"/>
        <v>0</v>
      </c>
      <c r="G126" s="13">
        <f t="shared" si="50"/>
        <v>0</v>
      </c>
      <c r="H126" s="13">
        <f t="shared" si="50"/>
        <v>0</v>
      </c>
      <c r="I126" s="13">
        <f t="shared" si="50"/>
        <v>0</v>
      </c>
      <c r="J126" s="62" t="str">
        <f t="shared" si="42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>D127+F127</f>
        <v>0</v>
      </c>
      <c r="I127" s="17">
        <f>E127+G127</f>
        <v>0</v>
      </c>
      <c r="J127" s="62" t="str">
        <f t="shared" si="42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>D128+F128</f>
        <v>0</v>
      </c>
      <c r="I128" s="17">
        <f>E128+G128</f>
        <v>0</v>
      </c>
      <c r="J128" s="62" t="str">
        <f t="shared" si="42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1">SUM(D130:D133)</f>
        <v>0</v>
      </c>
      <c r="E129" s="13">
        <f t="shared" si="51"/>
        <v>0</v>
      </c>
      <c r="F129" s="13">
        <f t="shared" si="51"/>
        <v>0</v>
      </c>
      <c r="G129" s="13">
        <f t="shared" si="51"/>
        <v>0</v>
      </c>
      <c r="H129" s="13">
        <f t="shared" si="51"/>
        <v>0</v>
      </c>
      <c r="I129" s="13">
        <f t="shared" si="51"/>
        <v>0</v>
      </c>
      <c r="J129" s="62" t="str">
        <f t="shared" si="42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2">D130+F130</f>
        <v>0</v>
      </c>
      <c r="I130" s="17">
        <f t="shared" si="52"/>
        <v>0</v>
      </c>
      <c r="J130" s="62" t="str">
        <f t="shared" si="42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2"/>
        <v>0</v>
      </c>
      <c r="I131" s="17">
        <f t="shared" si="52"/>
        <v>0</v>
      </c>
      <c r="J131" s="62" t="str">
        <f t="shared" si="42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2"/>
        <v>0</v>
      </c>
      <c r="I132" s="17">
        <f t="shared" si="52"/>
        <v>0</v>
      </c>
      <c r="J132" s="62" t="str">
        <f t="shared" si="42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2"/>
        <v>0</v>
      </c>
      <c r="I133" s="17">
        <f t="shared" si="52"/>
        <v>0</v>
      </c>
      <c r="J133" s="62" t="str">
        <f t="shared" si="42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 t="shared" ref="D134:I134" si="53">SUM(D135:D137)</f>
        <v>0</v>
      </c>
      <c r="E134" s="13">
        <f t="shared" si="53"/>
        <v>0</v>
      </c>
      <c r="F134" s="13">
        <f t="shared" si="53"/>
        <v>0</v>
      </c>
      <c r="G134" s="13">
        <f t="shared" si="53"/>
        <v>0</v>
      </c>
      <c r="H134" s="13">
        <f t="shared" si="53"/>
        <v>0</v>
      </c>
      <c r="I134" s="13">
        <f t="shared" si="53"/>
        <v>0</v>
      </c>
      <c r="J134" s="62" t="str">
        <f t="shared" si="42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54">D135+F135</f>
        <v>0</v>
      </c>
      <c r="I135" s="15">
        <f t="shared" si="54"/>
        <v>0</v>
      </c>
      <c r="J135" s="62" t="str">
        <f t="shared" si="42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54"/>
        <v>0</v>
      </c>
      <c r="I136" s="15">
        <f t="shared" si="54"/>
        <v>0</v>
      </c>
      <c r="J136" s="62" t="str">
        <f t="shared" si="42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54"/>
        <v>0</v>
      </c>
      <c r="I137" s="15">
        <f t="shared" si="54"/>
        <v>0</v>
      </c>
      <c r="J137" s="62" t="str">
        <f t="shared" si="42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55">SUM(D139:D141)</f>
        <v>0</v>
      </c>
      <c r="E138" s="13">
        <f t="shared" si="55"/>
        <v>0</v>
      </c>
      <c r="F138" s="13">
        <f t="shared" si="55"/>
        <v>0</v>
      </c>
      <c r="G138" s="13">
        <f t="shared" si="55"/>
        <v>0</v>
      </c>
      <c r="H138" s="13">
        <f t="shared" si="55"/>
        <v>0</v>
      </c>
      <c r="I138" s="13">
        <f t="shared" si="55"/>
        <v>0</v>
      </c>
      <c r="J138" s="62" t="str">
        <f t="shared" si="42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56">D139+F139</f>
        <v>0</v>
      </c>
      <c r="I139" s="17">
        <f t="shared" si="56"/>
        <v>0</v>
      </c>
      <c r="J139" s="62" t="str">
        <f t="shared" si="42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56"/>
        <v>0</v>
      </c>
      <c r="I140" s="17">
        <f t="shared" si="56"/>
        <v>0</v>
      </c>
      <c r="J140" s="62" t="str">
        <f t="shared" si="42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56"/>
        <v>0</v>
      </c>
      <c r="I141" s="17">
        <f t="shared" si="56"/>
        <v>0</v>
      </c>
      <c r="J141" s="62" t="str">
        <f t="shared" si="42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57">SUM(D143:D145)</f>
        <v>0</v>
      </c>
      <c r="E142" s="13">
        <f t="shared" si="57"/>
        <v>0</v>
      </c>
      <c r="F142" s="13">
        <f t="shared" si="57"/>
        <v>0</v>
      </c>
      <c r="G142" s="13">
        <f t="shared" si="57"/>
        <v>0</v>
      </c>
      <c r="H142" s="13">
        <f t="shared" si="57"/>
        <v>0</v>
      </c>
      <c r="I142" s="13">
        <f t="shared" si="57"/>
        <v>0</v>
      </c>
      <c r="J142" s="62" t="str">
        <f t="shared" si="42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58">D143+F143</f>
        <v>0</v>
      </c>
      <c r="I143" s="17">
        <f t="shared" si="58"/>
        <v>0</v>
      </c>
      <c r="J143" s="62" t="str">
        <f t="shared" si="42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58"/>
        <v>0</v>
      </c>
      <c r="I144" s="17">
        <f t="shared" si="58"/>
        <v>0</v>
      </c>
      <c r="J144" s="62" t="str">
        <f t="shared" si="42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58"/>
        <v>0</v>
      </c>
      <c r="I145" s="17">
        <f t="shared" si="58"/>
        <v>0</v>
      </c>
      <c r="J145" s="62" t="str">
        <f t="shared" si="42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 t="shared" ref="D146:I146" si="59">SUM(D147:D148)</f>
        <v>0</v>
      </c>
      <c r="E146" s="13">
        <f t="shared" si="59"/>
        <v>0</v>
      </c>
      <c r="F146" s="13">
        <f t="shared" si="59"/>
        <v>0</v>
      </c>
      <c r="G146" s="13">
        <f t="shared" si="59"/>
        <v>0</v>
      </c>
      <c r="H146" s="13">
        <f t="shared" si="59"/>
        <v>0</v>
      </c>
      <c r="I146" s="13">
        <f t="shared" si="59"/>
        <v>0</v>
      </c>
      <c r="J146" s="62" t="str">
        <f t="shared" si="42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>D147+F147</f>
        <v>0</v>
      </c>
      <c r="I147" s="17">
        <f>E147+G147</f>
        <v>0</v>
      </c>
      <c r="J147" s="62" t="str">
        <f t="shared" si="42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>D148+F148</f>
        <v>0</v>
      </c>
      <c r="I148" s="17">
        <f>E148+G148</f>
        <v>0</v>
      </c>
      <c r="J148" s="62" t="str">
        <f t="shared" si="42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0">SUM(D150:D153)</f>
        <v>0</v>
      </c>
      <c r="E149" s="13">
        <f t="shared" si="60"/>
        <v>0</v>
      </c>
      <c r="F149" s="13">
        <f t="shared" si="60"/>
        <v>0</v>
      </c>
      <c r="G149" s="13">
        <f t="shared" si="60"/>
        <v>0</v>
      </c>
      <c r="H149" s="13">
        <f t="shared" si="60"/>
        <v>0</v>
      </c>
      <c r="I149" s="13">
        <f t="shared" si="60"/>
        <v>0</v>
      </c>
      <c r="J149" s="62" t="str">
        <f t="shared" si="42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1">D150+F150</f>
        <v>0</v>
      </c>
      <c r="I150" s="17">
        <f t="shared" si="61"/>
        <v>0</v>
      </c>
      <c r="J150" s="62" t="str">
        <f t="shared" si="42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1"/>
        <v>0</v>
      </c>
      <c r="I151" s="17">
        <f t="shared" si="61"/>
        <v>0</v>
      </c>
      <c r="J151" s="62" t="str">
        <f t="shared" si="42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1"/>
        <v>0</v>
      </c>
      <c r="I152" s="17">
        <f t="shared" si="61"/>
        <v>0</v>
      </c>
      <c r="J152" s="62" t="str">
        <f t="shared" si="42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1"/>
        <v>0</v>
      </c>
      <c r="I153" s="17">
        <f t="shared" si="61"/>
        <v>0</v>
      </c>
      <c r="J153" s="64" t="str">
        <f t="shared" si="42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2">D155+D161</f>
        <v>0</v>
      </c>
      <c r="E154" s="13">
        <f t="shared" si="62"/>
        <v>0</v>
      </c>
      <c r="F154" s="13">
        <f t="shared" si="62"/>
        <v>0</v>
      </c>
      <c r="G154" s="13">
        <f t="shared" si="62"/>
        <v>0</v>
      </c>
      <c r="H154" s="13">
        <f t="shared" si="62"/>
        <v>0</v>
      </c>
      <c r="I154" s="13">
        <f t="shared" si="62"/>
        <v>0</v>
      </c>
      <c r="J154" s="64" t="str">
        <f t="shared" si="42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63">SUM(D156:D160)</f>
        <v>0</v>
      </c>
      <c r="E155" s="13">
        <f t="shared" si="63"/>
        <v>0</v>
      </c>
      <c r="F155" s="13">
        <f t="shared" si="63"/>
        <v>0</v>
      </c>
      <c r="G155" s="13">
        <f t="shared" si="63"/>
        <v>0</v>
      </c>
      <c r="H155" s="13">
        <f t="shared" si="63"/>
        <v>0</v>
      </c>
      <c r="I155" s="13">
        <f t="shared" si="63"/>
        <v>0</v>
      </c>
      <c r="J155" s="64" t="str">
        <f t="shared" si="42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64">D156+F156</f>
        <v>0</v>
      </c>
      <c r="I156" s="17">
        <f t="shared" si="64"/>
        <v>0</v>
      </c>
      <c r="J156" s="62" t="str">
        <f t="shared" si="42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64"/>
        <v>0</v>
      </c>
      <c r="I157" s="17">
        <f t="shared" si="64"/>
        <v>0</v>
      </c>
      <c r="J157" s="62" t="str">
        <f t="shared" si="42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64"/>
        <v>0</v>
      </c>
      <c r="I158" s="17">
        <f t="shared" si="64"/>
        <v>0</v>
      </c>
      <c r="J158" s="62" t="str">
        <f t="shared" si="42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64"/>
        <v>0</v>
      </c>
      <c r="I159" s="17">
        <f t="shared" si="64"/>
        <v>0</v>
      </c>
      <c r="J159" s="62" t="str">
        <f t="shared" si="42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64"/>
        <v>0</v>
      </c>
      <c r="I160" s="17">
        <f t="shared" si="64"/>
        <v>0</v>
      </c>
      <c r="J160" s="62" t="str">
        <f t="shared" si="42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65">SUM(D162:D164)</f>
        <v>0</v>
      </c>
      <c r="E161" s="13">
        <f t="shared" si="65"/>
        <v>0</v>
      </c>
      <c r="F161" s="13">
        <f t="shared" si="65"/>
        <v>0</v>
      </c>
      <c r="G161" s="13">
        <f t="shared" si="65"/>
        <v>0</v>
      </c>
      <c r="H161" s="13">
        <f t="shared" si="65"/>
        <v>0</v>
      </c>
      <c r="I161" s="13">
        <f t="shared" si="65"/>
        <v>0</v>
      </c>
      <c r="J161" s="62" t="str">
        <f t="shared" si="42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66">D162+F162</f>
        <v>0</v>
      </c>
      <c r="I162" s="17">
        <f t="shared" si="66"/>
        <v>0</v>
      </c>
      <c r="J162" s="62" t="str">
        <f t="shared" si="42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66"/>
        <v>0</v>
      </c>
      <c r="I163" s="17">
        <f t="shared" si="66"/>
        <v>0</v>
      </c>
      <c r="J163" s="62" t="str">
        <f t="shared" si="42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66"/>
        <v>0</v>
      </c>
      <c r="I164" s="17">
        <f t="shared" si="66"/>
        <v>0</v>
      </c>
      <c r="J164" s="62" t="str">
        <f t="shared" si="42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67">D166+D170+D175+D181</f>
        <v>0</v>
      </c>
      <c r="E165" s="13">
        <f t="shared" si="67"/>
        <v>8429244.4399999995</v>
      </c>
      <c r="F165" s="13">
        <f t="shared" si="67"/>
        <v>0</v>
      </c>
      <c r="G165" s="13">
        <f t="shared" si="67"/>
        <v>1545896.55</v>
      </c>
      <c r="H165" s="13">
        <f t="shared" si="67"/>
        <v>0</v>
      </c>
      <c r="I165" s="13">
        <f t="shared" si="67"/>
        <v>9975140.9900000002</v>
      </c>
      <c r="J165" s="62" t="str">
        <f t="shared" si="42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68">SUM(D167:D169)</f>
        <v>0</v>
      </c>
      <c r="E166" s="13">
        <f t="shared" si="68"/>
        <v>8429244.4399999995</v>
      </c>
      <c r="F166" s="13">
        <f t="shared" si="68"/>
        <v>0</v>
      </c>
      <c r="G166" s="13">
        <f t="shared" si="68"/>
        <v>1545896.55</v>
      </c>
      <c r="H166" s="13">
        <f t="shared" si="68"/>
        <v>0</v>
      </c>
      <c r="I166" s="13">
        <f t="shared" si="68"/>
        <v>9975140.9900000002</v>
      </c>
      <c r="J166" s="62" t="str">
        <f t="shared" si="42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1545896.55</v>
      </c>
      <c r="H167" s="17">
        <f t="shared" ref="H167:I169" si="69">D167+F167</f>
        <v>0</v>
      </c>
      <c r="I167" s="17">
        <f t="shared" si="69"/>
        <v>1545896.55</v>
      </c>
      <c r="J167" s="62" t="str">
        <f t="shared" si="42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69"/>
        <v>0</v>
      </c>
      <c r="I168" s="17">
        <f t="shared" si="69"/>
        <v>0</v>
      </c>
      <c r="J168" s="62" t="str">
        <f t="shared" si="42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8429244.4399999995</v>
      </c>
      <c r="F169" s="103">
        <f>'Nacionalno sufinanciranje'!D169</f>
        <v>0</v>
      </c>
      <c r="G169" s="103">
        <f>'Nacionalno sufinanciranje'!E169</f>
        <v>0</v>
      </c>
      <c r="H169" s="17">
        <f t="shared" si="69"/>
        <v>0</v>
      </c>
      <c r="I169" s="17">
        <f t="shared" si="69"/>
        <v>8429244.4399999995</v>
      </c>
      <c r="J169" s="62" t="str">
        <f t="shared" si="42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0">SUM(D171:D174)</f>
        <v>0</v>
      </c>
      <c r="E170" s="13">
        <f t="shared" si="70"/>
        <v>0</v>
      </c>
      <c r="F170" s="13">
        <f t="shared" si="70"/>
        <v>0</v>
      </c>
      <c r="G170" s="13">
        <f t="shared" si="70"/>
        <v>0</v>
      </c>
      <c r="H170" s="13">
        <f t="shared" si="70"/>
        <v>0</v>
      </c>
      <c r="I170" s="13">
        <f t="shared" si="70"/>
        <v>0</v>
      </c>
      <c r="J170" s="62" t="str">
        <f t="shared" si="42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1">D171+F171</f>
        <v>0</v>
      </c>
      <c r="I171" s="17">
        <f t="shared" si="71"/>
        <v>0</v>
      </c>
      <c r="J171" s="62" t="str">
        <f t="shared" si="42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1"/>
        <v>0</v>
      </c>
      <c r="I172" s="17">
        <f t="shared" si="71"/>
        <v>0</v>
      </c>
      <c r="J172" s="62" t="str">
        <f t="shared" ref="J172:J235" si="72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1"/>
        <v>0</v>
      </c>
      <c r="I173" s="17">
        <f t="shared" si="71"/>
        <v>0</v>
      </c>
      <c r="J173" s="62" t="str">
        <f t="shared" si="72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1"/>
        <v>0</v>
      </c>
      <c r="I174" s="17">
        <f t="shared" si="71"/>
        <v>0</v>
      </c>
      <c r="J174" s="62" t="str">
        <f t="shared" si="72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73">SUM(D176:D180)</f>
        <v>0</v>
      </c>
      <c r="E175" s="13">
        <f t="shared" si="73"/>
        <v>0</v>
      </c>
      <c r="F175" s="13">
        <f t="shared" si="73"/>
        <v>0</v>
      </c>
      <c r="G175" s="13">
        <f t="shared" si="73"/>
        <v>0</v>
      </c>
      <c r="H175" s="13">
        <f t="shared" si="73"/>
        <v>0</v>
      </c>
      <c r="I175" s="13">
        <f t="shared" si="73"/>
        <v>0</v>
      </c>
      <c r="J175" s="62" t="str">
        <f t="shared" si="72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74">D176+F176</f>
        <v>0</v>
      </c>
      <c r="I176" s="17">
        <f t="shared" si="74"/>
        <v>0</v>
      </c>
      <c r="J176" s="62" t="str">
        <f t="shared" si="72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74"/>
        <v>0</v>
      </c>
      <c r="I177" s="17">
        <f t="shared" si="74"/>
        <v>0</v>
      </c>
      <c r="J177" s="62" t="str">
        <f t="shared" si="72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74"/>
        <v>0</v>
      </c>
      <c r="I178" s="17">
        <f t="shared" si="74"/>
        <v>0</v>
      </c>
      <c r="J178" s="62" t="str">
        <f t="shared" si="72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74"/>
        <v>0</v>
      </c>
      <c r="I179" s="17">
        <f t="shared" si="74"/>
        <v>0</v>
      </c>
      <c r="J179" s="62" t="str">
        <f t="shared" si="72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74"/>
        <v>0</v>
      </c>
      <c r="I180" s="17">
        <f t="shared" si="74"/>
        <v>0</v>
      </c>
      <c r="J180" s="62" t="str">
        <f t="shared" si="72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 t="shared" ref="D181:I181" si="75">SUM(D182:D186)</f>
        <v>0</v>
      </c>
      <c r="E181" s="13">
        <f t="shared" si="75"/>
        <v>0</v>
      </c>
      <c r="F181" s="13">
        <f t="shared" si="75"/>
        <v>0</v>
      </c>
      <c r="G181" s="13">
        <f t="shared" si="75"/>
        <v>0</v>
      </c>
      <c r="H181" s="13">
        <f t="shared" si="75"/>
        <v>0</v>
      </c>
      <c r="I181" s="13">
        <f t="shared" si="75"/>
        <v>0</v>
      </c>
      <c r="J181" s="62" t="str">
        <f t="shared" si="72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76">D182+F182</f>
        <v>0</v>
      </c>
      <c r="I182" s="17">
        <f t="shared" si="76"/>
        <v>0</v>
      </c>
      <c r="J182" s="62" t="str">
        <f t="shared" si="72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76"/>
        <v>0</v>
      </c>
      <c r="I183" s="17">
        <f t="shared" si="76"/>
        <v>0</v>
      </c>
      <c r="J183" s="62" t="str">
        <f t="shared" si="72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76"/>
        <v>0</v>
      </c>
      <c r="I184" s="17">
        <f t="shared" si="76"/>
        <v>0</v>
      </c>
      <c r="J184" s="62" t="str">
        <f t="shared" si="72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76"/>
        <v>0</v>
      </c>
      <c r="I185" s="17">
        <f t="shared" si="76"/>
        <v>0</v>
      </c>
      <c r="J185" s="62" t="str">
        <f t="shared" si="72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76"/>
        <v>0</v>
      </c>
      <c r="I186" s="17">
        <f t="shared" si="76"/>
        <v>0</v>
      </c>
      <c r="J186" s="62" t="str">
        <f t="shared" si="72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 t="shared" ref="D187:I187" si="77">D188+D200+D233+D237+D239</f>
        <v>0</v>
      </c>
      <c r="E187" s="13">
        <f t="shared" si="77"/>
        <v>0</v>
      </c>
      <c r="F187" s="13">
        <f t="shared" si="77"/>
        <v>0</v>
      </c>
      <c r="G187" s="13">
        <f t="shared" si="77"/>
        <v>0</v>
      </c>
      <c r="H187" s="13">
        <f t="shared" si="77"/>
        <v>0</v>
      </c>
      <c r="I187" s="13">
        <f t="shared" si="77"/>
        <v>0</v>
      </c>
      <c r="J187" s="62" t="str">
        <f t="shared" si="72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78">D189+D193</f>
        <v>0</v>
      </c>
      <c r="E188" s="13">
        <f t="shared" si="78"/>
        <v>0</v>
      </c>
      <c r="F188" s="13">
        <f t="shared" si="78"/>
        <v>0</v>
      </c>
      <c r="G188" s="13">
        <f t="shared" si="78"/>
        <v>0</v>
      </c>
      <c r="H188" s="13">
        <f t="shared" si="78"/>
        <v>0</v>
      </c>
      <c r="I188" s="13">
        <f t="shared" si="78"/>
        <v>0</v>
      </c>
      <c r="J188" s="62" t="str">
        <f t="shared" si="72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79">SUM(D190:D192)</f>
        <v>0</v>
      </c>
      <c r="E189" s="13">
        <f t="shared" si="79"/>
        <v>0</v>
      </c>
      <c r="F189" s="13">
        <f t="shared" si="79"/>
        <v>0</v>
      </c>
      <c r="G189" s="13">
        <f t="shared" si="79"/>
        <v>0</v>
      </c>
      <c r="H189" s="13">
        <f t="shared" si="79"/>
        <v>0</v>
      </c>
      <c r="I189" s="13">
        <f t="shared" si="79"/>
        <v>0</v>
      </c>
      <c r="J189" s="62" t="str">
        <f t="shared" si="72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0">D190+F190</f>
        <v>0</v>
      </c>
      <c r="I190" s="17">
        <f t="shared" si="80"/>
        <v>0</v>
      </c>
      <c r="J190" s="62" t="str">
        <f t="shared" si="72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0"/>
        <v>0</v>
      </c>
      <c r="I191" s="17">
        <f t="shared" si="80"/>
        <v>0</v>
      </c>
      <c r="J191" s="62" t="str">
        <f t="shared" si="72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0"/>
        <v>0</v>
      </c>
      <c r="I192" s="17">
        <f t="shared" si="80"/>
        <v>0</v>
      </c>
      <c r="J192" s="62" t="str">
        <f t="shared" si="72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1">SUM(D194:D199)</f>
        <v>0</v>
      </c>
      <c r="E193" s="13">
        <f t="shared" si="81"/>
        <v>0</v>
      </c>
      <c r="F193" s="13">
        <f t="shared" si="81"/>
        <v>0</v>
      </c>
      <c r="G193" s="13">
        <f t="shared" si="81"/>
        <v>0</v>
      </c>
      <c r="H193" s="13">
        <f t="shared" si="81"/>
        <v>0</v>
      </c>
      <c r="I193" s="13">
        <f t="shared" si="81"/>
        <v>0</v>
      </c>
      <c r="J193" s="62" t="str">
        <f t="shared" si="72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2">D194+F194</f>
        <v>0</v>
      </c>
      <c r="I194" s="17">
        <f t="shared" si="82"/>
        <v>0</v>
      </c>
      <c r="J194" s="62" t="str">
        <f t="shared" si="72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2"/>
        <v>0</v>
      </c>
      <c r="I195" s="17">
        <f t="shared" si="82"/>
        <v>0</v>
      </c>
      <c r="J195" s="62" t="str">
        <f t="shared" si="72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2"/>
        <v>0</v>
      </c>
      <c r="I196" s="17">
        <f t="shared" si="82"/>
        <v>0</v>
      </c>
      <c r="J196" s="62" t="str">
        <f t="shared" si="72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2"/>
        <v>0</v>
      </c>
      <c r="I197" s="17">
        <f t="shared" si="82"/>
        <v>0</v>
      </c>
      <c r="J197" s="62" t="str">
        <f t="shared" si="72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2"/>
        <v>0</v>
      </c>
      <c r="I198" s="17">
        <f t="shared" si="82"/>
        <v>0</v>
      </c>
      <c r="J198" s="62" t="str">
        <f t="shared" si="72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2"/>
        <v>0</v>
      </c>
      <c r="I199" s="17">
        <f t="shared" si="82"/>
        <v>0</v>
      </c>
      <c r="J199" s="62" t="str">
        <f t="shared" si="72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83">D201+D206+D215+D220+D225+D228</f>
        <v>0</v>
      </c>
      <c r="E200" s="13">
        <f t="shared" si="83"/>
        <v>0</v>
      </c>
      <c r="F200" s="13">
        <f t="shared" si="83"/>
        <v>0</v>
      </c>
      <c r="G200" s="13">
        <f t="shared" si="83"/>
        <v>0</v>
      </c>
      <c r="H200" s="13">
        <f t="shared" si="83"/>
        <v>0</v>
      </c>
      <c r="I200" s="13">
        <f t="shared" si="83"/>
        <v>0</v>
      </c>
      <c r="J200" s="62" t="str">
        <f t="shared" si="72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 t="shared" ref="D201:I201" si="84">SUM(D202:D205)</f>
        <v>0</v>
      </c>
      <c r="E201" s="13">
        <f t="shared" si="84"/>
        <v>0</v>
      </c>
      <c r="F201" s="13">
        <f t="shared" si="84"/>
        <v>0</v>
      </c>
      <c r="G201" s="13">
        <f t="shared" si="84"/>
        <v>0</v>
      </c>
      <c r="H201" s="13">
        <f t="shared" si="84"/>
        <v>0</v>
      </c>
      <c r="I201" s="13">
        <f t="shared" si="84"/>
        <v>0</v>
      </c>
      <c r="J201" s="62" t="str">
        <f t="shared" si="72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85">D202+F202</f>
        <v>0</v>
      </c>
      <c r="I202" s="17">
        <f t="shared" si="85"/>
        <v>0</v>
      </c>
      <c r="J202" s="62" t="str">
        <f t="shared" si="72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85"/>
        <v>0</v>
      </c>
      <c r="I203" s="17">
        <f t="shared" si="85"/>
        <v>0</v>
      </c>
      <c r="J203" s="62" t="str">
        <f t="shared" si="72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85"/>
        <v>0</v>
      </c>
      <c r="I204" s="17">
        <f t="shared" si="85"/>
        <v>0</v>
      </c>
      <c r="J204" s="62" t="str">
        <f t="shared" si="72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85"/>
        <v>0</v>
      </c>
      <c r="I205" s="17">
        <f t="shared" si="85"/>
        <v>0</v>
      </c>
      <c r="J205" s="62" t="str">
        <f t="shared" si="72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86">SUM(D207:D214)</f>
        <v>0</v>
      </c>
      <c r="E206" s="13">
        <f t="shared" si="86"/>
        <v>0</v>
      </c>
      <c r="F206" s="13">
        <f t="shared" si="86"/>
        <v>0</v>
      </c>
      <c r="G206" s="13">
        <f t="shared" si="86"/>
        <v>0</v>
      </c>
      <c r="H206" s="13">
        <f t="shared" si="86"/>
        <v>0</v>
      </c>
      <c r="I206" s="13">
        <f t="shared" si="86"/>
        <v>0</v>
      </c>
      <c r="J206" s="62" t="str">
        <f t="shared" si="72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87">D207+F207</f>
        <v>0</v>
      </c>
      <c r="I207" s="17">
        <f t="shared" si="87"/>
        <v>0</v>
      </c>
      <c r="J207" s="62" t="str">
        <f t="shared" si="72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87"/>
        <v>0</v>
      </c>
      <c r="I208" s="17">
        <f t="shared" si="87"/>
        <v>0</v>
      </c>
      <c r="J208" s="62" t="str">
        <f t="shared" si="72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87"/>
        <v>0</v>
      </c>
      <c r="I209" s="17">
        <f t="shared" si="87"/>
        <v>0</v>
      </c>
      <c r="J209" s="62" t="str">
        <f t="shared" si="72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87"/>
        <v>0</v>
      </c>
      <c r="I210" s="17">
        <f t="shared" si="87"/>
        <v>0</v>
      </c>
      <c r="J210" s="62" t="str">
        <f t="shared" si="72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87"/>
        <v>0</v>
      </c>
      <c r="I211" s="15">
        <f t="shared" si="87"/>
        <v>0</v>
      </c>
      <c r="J211" s="62" t="str">
        <f t="shared" si="72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87"/>
        <v>0</v>
      </c>
      <c r="I212" s="17">
        <f t="shared" si="87"/>
        <v>0</v>
      </c>
      <c r="J212" s="62" t="str">
        <f t="shared" si="72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87"/>
        <v>0</v>
      </c>
      <c r="I213" s="17">
        <f t="shared" si="87"/>
        <v>0</v>
      </c>
      <c r="J213" s="62" t="str">
        <f t="shared" si="72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87"/>
        <v>0</v>
      </c>
      <c r="I214" s="17">
        <f t="shared" si="87"/>
        <v>0</v>
      </c>
      <c r="J214" s="62" t="str">
        <f t="shared" si="72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88">SUM(D216:D219)</f>
        <v>0</v>
      </c>
      <c r="E215" s="13">
        <f t="shared" si="88"/>
        <v>0</v>
      </c>
      <c r="F215" s="13">
        <f t="shared" si="88"/>
        <v>0</v>
      </c>
      <c r="G215" s="13">
        <f t="shared" si="88"/>
        <v>0</v>
      </c>
      <c r="H215" s="13">
        <f t="shared" si="88"/>
        <v>0</v>
      </c>
      <c r="I215" s="13">
        <f t="shared" si="88"/>
        <v>0</v>
      </c>
      <c r="J215" s="62" t="str">
        <f t="shared" si="72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89">D216+F216</f>
        <v>0</v>
      </c>
      <c r="I216" s="17">
        <f t="shared" si="89"/>
        <v>0</v>
      </c>
      <c r="J216" s="62" t="str">
        <f t="shared" si="72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89"/>
        <v>0</v>
      </c>
      <c r="I217" s="17">
        <f t="shared" si="89"/>
        <v>0</v>
      </c>
      <c r="J217" s="62" t="str">
        <f t="shared" si="72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89"/>
        <v>0</v>
      </c>
      <c r="I218" s="17">
        <f t="shared" si="89"/>
        <v>0</v>
      </c>
      <c r="J218" s="62" t="str">
        <f t="shared" si="72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89"/>
        <v>0</v>
      </c>
      <c r="I219" s="17">
        <f t="shared" si="89"/>
        <v>0</v>
      </c>
      <c r="J219" s="62" t="str">
        <f t="shared" si="72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0">SUM(D221:D224)</f>
        <v>0</v>
      </c>
      <c r="E220" s="13">
        <f t="shared" si="90"/>
        <v>0</v>
      </c>
      <c r="F220" s="13">
        <f t="shared" si="90"/>
        <v>0</v>
      </c>
      <c r="G220" s="13">
        <f t="shared" si="90"/>
        <v>0</v>
      </c>
      <c r="H220" s="13">
        <f t="shared" si="90"/>
        <v>0</v>
      </c>
      <c r="I220" s="13">
        <f t="shared" si="90"/>
        <v>0</v>
      </c>
      <c r="J220" s="62" t="str">
        <f t="shared" si="72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1">D221+F221</f>
        <v>0</v>
      </c>
      <c r="I221" s="17">
        <f t="shared" si="91"/>
        <v>0</v>
      </c>
      <c r="J221" s="62" t="str">
        <f t="shared" si="72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1"/>
        <v>0</v>
      </c>
      <c r="I222" s="17">
        <f t="shared" si="91"/>
        <v>0</v>
      </c>
      <c r="J222" s="62" t="str">
        <f t="shared" si="72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1"/>
        <v>0</v>
      </c>
      <c r="I223" s="17">
        <f t="shared" si="91"/>
        <v>0</v>
      </c>
      <c r="J223" s="62" t="str">
        <f t="shared" si="72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1"/>
        <v>0</v>
      </c>
      <c r="I224" s="17">
        <f t="shared" si="91"/>
        <v>0</v>
      </c>
      <c r="J224" s="62" t="str">
        <f t="shared" si="72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2">SUM(D226:D227)</f>
        <v>0</v>
      </c>
      <c r="E225" s="13">
        <f t="shared" si="92"/>
        <v>0</v>
      </c>
      <c r="F225" s="13">
        <f t="shared" si="92"/>
        <v>0</v>
      </c>
      <c r="G225" s="13">
        <f t="shared" si="92"/>
        <v>0</v>
      </c>
      <c r="H225" s="13">
        <f t="shared" si="92"/>
        <v>0</v>
      </c>
      <c r="I225" s="13">
        <f t="shared" si="92"/>
        <v>0</v>
      </c>
      <c r="J225" s="62" t="str">
        <f t="shared" si="72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>D226+F226</f>
        <v>0</v>
      </c>
      <c r="I226" s="17">
        <f>E226+G226</f>
        <v>0</v>
      </c>
      <c r="J226" s="62" t="str">
        <f t="shared" si="72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>D227+F227</f>
        <v>0</v>
      </c>
      <c r="I227" s="17">
        <f>E227+G227</f>
        <v>0</v>
      </c>
      <c r="J227" s="62" t="str">
        <f t="shared" si="72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93">SUM(D229:D232)</f>
        <v>0</v>
      </c>
      <c r="E228" s="13">
        <f t="shared" si="93"/>
        <v>0</v>
      </c>
      <c r="F228" s="13">
        <f t="shared" si="93"/>
        <v>0</v>
      </c>
      <c r="G228" s="13">
        <f t="shared" si="93"/>
        <v>0</v>
      </c>
      <c r="H228" s="13">
        <f t="shared" si="93"/>
        <v>0</v>
      </c>
      <c r="I228" s="13">
        <f t="shared" si="93"/>
        <v>0</v>
      </c>
      <c r="J228" s="62" t="str">
        <f t="shared" si="72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94">D229+F229</f>
        <v>0</v>
      </c>
      <c r="I229" s="17">
        <f t="shared" si="94"/>
        <v>0</v>
      </c>
      <c r="J229" s="62" t="str">
        <f t="shared" si="72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94"/>
        <v>0</v>
      </c>
      <c r="I230" s="17">
        <f t="shared" si="94"/>
        <v>0</v>
      </c>
      <c r="J230" s="62" t="str">
        <f t="shared" si="72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94"/>
        <v>0</v>
      </c>
      <c r="I231" s="17">
        <f t="shared" si="94"/>
        <v>0</v>
      </c>
      <c r="J231" s="62" t="str">
        <f t="shared" si="72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94"/>
        <v>0</v>
      </c>
      <c r="I232" s="17">
        <f t="shared" si="94"/>
        <v>0</v>
      </c>
      <c r="J232" s="62" t="str">
        <f t="shared" si="72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 t="shared" ref="D233:I233" si="95">D234</f>
        <v>0</v>
      </c>
      <c r="E233" s="13">
        <f t="shared" si="95"/>
        <v>0</v>
      </c>
      <c r="F233" s="13">
        <f t="shared" si="95"/>
        <v>0</v>
      </c>
      <c r="G233" s="13">
        <f t="shared" si="95"/>
        <v>0</v>
      </c>
      <c r="H233" s="13">
        <f t="shared" si="95"/>
        <v>0</v>
      </c>
      <c r="I233" s="13">
        <f t="shared" si="95"/>
        <v>0</v>
      </c>
      <c r="J233" s="62" t="str">
        <f t="shared" si="72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 t="shared" ref="D234:I234" si="96">SUM(D235:D236)</f>
        <v>0</v>
      </c>
      <c r="E234" s="13">
        <f t="shared" si="96"/>
        <v>0</v>
      </c>
      <c r="F234" s="13">
        <f t="shared" si="96"/>
        <v>0</v>
      </c>
      <c r="G234" s="13">
        <f t="shared" si="96"/>
        <v>0</v>
      </c>
      <c r="H234" s="13">
        <f t="shared" si="96"/>
        <v>0</v>
      </c>
      <c r="I234" s="13">
        <f t="shared" si="96"/>
        <v>0</v>
      </c>
      <c r="J234" s="62" t="str">
        <f t="shared" si="72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>D235+F235</f>
        <v>0</v>
      </c>
      <c r="I235" s="17">
        <f>E235+G235</f>
        <v>0</v>
      </c>
      <c r="J235" s="62" t="str">
        <f t="shared" si="72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>D236+F236</f>
        <v>0</v>
      </c>
      <c r="I236" s="17">
        <f>E236+G236</f>
        <v>0</v>
      </c>
      <c r="J236" s="62" t="str">
        <f t="shared" ref="J236:J299" si="97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98">D238</f>
        <v>0</v>
      </c>
      <c r="E237" s="13">
        <f t="shared" si="98"/>
        <v>0</v>
      </c>
      <c r="F237" s="13">
        <f t="shared" si="98"/>
        <v>0</v>
      </c>
      <c r="G237" s="13">
        <f t="shared" si="98"/>
        <v>0</v>
      </c>
      <c r="H237" s="13">
        <f t="shared" si="98"/>
        <v>0</v>
      </c>
      <c r="I237" s="13">
        <f t="shared" si="98"/>
        <v>0</v>
      </c>
      <c r="J237" s="62" t="str">
        <f t="shared" si="97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97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99">SUM(D240:D243)</f>
        <v>0</v>
      </c>
      <c r="E239" s="13">
        <f t="shared" si="99"/>
        <v>0</v>
      </c>
      <c r="F239" s="13">
        <f t="shared" si="99"/>
        <v>0</v>
      </c>
      <c r="G239" s="13">
        <f t="shared" si="99"/>
        <v>0</v>
      </c>
      <c r="H239" s="13">
        <f t="shared" si="99"/>
        <v>0</v>
      </c>
      <c r="I239" s="13">
        <f t="shared" si="99"/>
        <v>0</v>
      </c>
      <c r="J239" s="62" t="str">
        <f t="shared" si="97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0">D240+F240</f>
        <v>0</v>
      </c>
      <c r="I240" s="17">
        <f t="shared" si="100"/>
        <v>0</v>
      </c>
      <c r="J240" s="62" t="str">
        <f t="shared" si="97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0"/>
        <v>0</v>
      </c>
      <c r="I241" s="17">
        <f t="shared" si="100"/>
        <v>0</v>
      </c>
      <c r="J241" s="62" t="str">
        <f t="shared" si="97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0"/>
        <v>0</v>
      </c>
      <c r="I242" s="17">
        <f t="shared" si="100"/>
        <v>0</v>
      </c>
      <c r="J242" s="62" t="str">
        <f t="shared" si="97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0"/>
        <v>0</v>
      </c>
      <c r="I243" s="17">
        <f t="shared" si="100"/>
        <v>0</v>
      </c>
      <c r="J243" s="62" t="str">
        <f t="shared" si="97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 t="shared" ref="D244:I244" si="101">D245+D274+D287</f>
        <v>0</v>
      </c>
      <c r="E244" s="13">
        <f t="shared" si="101"/>
        <v>0</v>
      </c>
      <c r="F244" s="13">
        <f t="shared" si="101"/>
        <v>0</v>
      </c>
      <c r="G244" s="13">
        <f t="shared" si="101"/>
        <v>0</v>
      </c>
      <c r="H244" s="13">
        <f t="shared" si="101"/>
        <v>0</v>
      </c>
      <c r="I244" s="13">
        <f t="shared" si="101"/>
        <v>0</v>
      </c>
      <c r="J244" s="62" t="str">
        <f t="shared" si="97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 t="shared" ref="D245:I245" si="102">D246+D249+D253+D254+D261+D266</f>
        <v>0</v>
      </c>
      <c r="E245" s="13">
        <f t="shared" si="102"/>
        <v>0</v>
      </c>
      <c r="F245" s="13">
        <f t="shared" si="102"/>
        <v>0</v>
      </c>
      <c r="G245" s="13">
        <f t="shared" si="102"/>
        <v>0</v>
      </c>
      <c r="H245" s="13">
        <f t="shared" si="102"/>
        <v>0</v>
      </c>
      <c r="I245" s="13">
        <f t="shared" si="102"/>
        <v>0</v>
      </c>
      <c r="J245" s="62" t="str">
        <f t="shared" si="97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 t="shared" ref="D246:I246" si="103">SUM(D247:D248)</f>
        <v>0</v>
      </c>
      <c r="E246" s="13">
        <f t="shared" si="103"/>
        <v>0</v>
      </c>
      <c r="F246" s="13">
        <f t="shared" si="103"/>
        <v>0</v>
      </c>
      <c r="G246" s="13">
        <f t="shared" si="103"/>
        <v>0</v>
      </c>
      <c r="H246" s="13">
        <f t="shared" si="103"/>
        <v>0</v>
      </c>
      <c r="I246" s="13">
        <f t="shared" si="103"/>
        <v>0</v>
      </c>
      <c r="J246" s="62" t="str">
        <f t="shared" si="97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>D247+F247</f>
        <v>0</v>
      </c>
      <c r="I247" s="17">
        <f>E247+G247</f>
        <v>0</v>
      </c>
      <c r="J247" s="62" t="str">
        <f t="shared" si="97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>D248+F248</f>
        <v>0</v>
      </c>
      <c r="I248" s="17">
        <f>E248+G248</f>
        <v>0</v>
      </c>
      <c r="J248" s="62" t="str">
        <f t="shared" si="97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 t="shared" ref="D249:I249" si="104">SUM(D250:D252)</f>
        <v>0</v>
      </c>
      <c r="E249" s="13">
        <f t="shared" si="104"/>
        <v>0</v>
      </c>
      <c r="F249" s="13">
        <f t="shared" si="104"/>
        <v>0</v>
      </c>
      <c r="G249" s="13">
        <f t="shared" si="104"/>
        <v>0</v>
      </c>
      <c r="H249" s="13">
        <f t="shared" si="104"/>
        <v>0</v>
      </c>
      <c r="I249" s="13">
        <f t="shared" si="104"/>
        <v>0</v>
      </c>
      <c r="J249" s="62" t="str">
        <f t="shared" si="97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05">D250+F250</f>
        <v>0</v>
      </c>
      <c r="I250" s="17">
        <f t="shared" si="105"/>
        <v>0</v>
      </c>
      <c r="J250" s="62" t="str">
        <f t="shared" si="97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05"/>
        <v>0</v>
      </c>
      <c r="I251" s="17">
        <f t="shared" si="105"/>
        <v>0</v>
      </c>
      <c r="J251" s="62" t="str">
        <f t="shared" si="97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05"/>
        <v>0</v>
      </c>
      <c r="I252" s="17">
        <f t="shared" si="105"/>
        <v>0</v>
      </c>
      <c r="J252" s="62" t="str">
        <f t="shared" si="97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05"/>
        <v>0</v>
      </c>
      <c r="I253" s="17">
        <f t="shared" si="105"/>
        <v>0</v>
      </c>
      <c r="J253" s="62" t="str">
        <f t="shared" si="97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 t="shared" ref="D254:I254" si="106">SUM(D255:D260)</f>
        <v>0</v>
      </c>
      <c r="E254" s="13">
        <f t="shared" si="106"/>
        <v>0</v>
      </c>
      <c r="F254" s="13">
        <f t="shared" si="106"/>
        <v>0</v>
      </c>
      <c r="G254" s="13">
        <f t="shared" si="106"/>
        <v>0</v>
      </c>
      <c r="H254" s="13">
        <f t="shared" si="106"/>
        <v>0</v>
      </c>
      <c r="I254" s="13">
        <f t="shared" si="106"/>
        <v>0</v>
      </c>
      <c r="J254" s="62" t="str">
        <f t="shared" si="97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07">D255+F255</f>
        <v>0</v>
      </c>
      <c r="I255" s="17">
        <f t="shared" si="107"/>
        <v>0</v>
      </c>
      <c r="J255" s="62" t="str">
        <f t="shared" si="97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07"/>
        <v>0</v>
      </c>
      <c r="I256" s="17">
        <f t="shared" si="107"/>
        <v>0</v>
      </c>
      <c r="J256" s="62" t="str">
        <f t="shared" si="97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07"/>
        <v>0</v>
      </c>
      <c r="I257" s="17">
        <f t="shared" si="107"/>
        <v>0</v>
      </c>
      <c r="J257" s="62" t="str">
        <f t="shared" si="97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07"/>
        <v>0</v>
      </c>
      <c r="I258" s="17">
        <f t="shared" si="107"/>
        <v>0</v>
      </c>
      <c r="J258" s="62" t="str">
        <f t="shared" si="97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07"/>
        <v>0</v>
      </c>
      <c r="I259" s="17">
        <f t="shared" si="107"/>
        <v>0</v>
      </c>
      <c r="J259" s="62" t="str">
        <f t="shared" si="97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07"/>
        <v>0</v>
      </c>
      <c r="I260" s="17">
        <f t="shared" si="107"/>
        <v>0</v>
      </c>
      <c r="J260" s="62" t="str">
        <f t="shared" si="97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 t="shared" ref="D261:I261" si="108">SUM(D262:D265)</f>
        <v>0</v>
      </c>
      <c r="E261" s="13">
        <f t="shared" si="108"/>
        <v>0</v>
      </c>
      <c r="F261" s="13">
        <f t="shared" si="108"/>
        <v>0</v>
      </c>
      <c r="G261" s="13">
        <f t="shared" si="108"/>
        <v>0</v>
      </c>
      <c r="H261" s="13">
        <f t="shared" si="108"/>
        <v>0</v>
      </c>
      <c r="I261" s="13">
        <f t="shared" si="108"/>
        <v>0</v>
      </c>
      <c r="J261" s="62" t="str">
        <f t="shared" si="97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09">D262+F262</f>
        <v>0</v>
      </c>
      <c r="I262" s="17">
        <f t="shared" si="109"/>
        <v>0</v>
      </c>
      <c r="J262" s="62" t="str">
        <f t="shared" si="97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09"/>
        <v>0</v>
      </c>
      <c r="I263" s="17">
        <f t="shared" si="109"/>
        <v>0</v>
      </c>
      <c r="J263" s="62" t="str">
        <f t="shared" si="97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09"/>
        <v>0</v>
      </c>
      <c r="I264" s="17">
        <f t="shared" si="109"/>
        <v>0</v>
      </c>
      <c r="J264" s="62" t="str">
        <f t="shared" si="97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09"/>
        <v>0</v>
      </c>
      <c r="I265" s="17">
        <f t="shared" si="109"/>
        <v>0</v>
      </c>
      <c r="J265" s="62" t="str">
        <f t="shared" si="97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 t="shared" ref="D266:I266" si="110">SUM(D267:D273)</f>
        <v>0</v>
      </c>
      <c r="E266" s="13">
        <f t="shared" si="110"/>
        <v>0</v>
      </c>
      <c r="F266" s="13">
        <f t="shared" si="110"/>
        <v>0</v>
      </c>
      <c r="G266" s="13">
        <f t="shared" si="110"/>
        <v>0</v>
      </c>
      <c r="H266" s="13">
        <f t="shared" si="110"/>
        <v>0</v>
      </c>
      <c r="I266" s="13">
        <f t="shared" si="110"/>
        <v>0</v>
      </c>
      <c r="J266" s="62" t="str">
        <f t="shared" si="97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11">D267+F267</f>
        <v>0</v>
      </c>
      <c r="I267" s="17">
        <f t="shared" si="111"/>
        <v>0</v>
      </c>
      <c r="J267" s="62" t="str">
        <f t="shared" si="97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11"/>
        <v>0</v>
      </c>
      <c r="I268" s="17">
        <f t="shared" si="111"/>
        <v>0</v>
      </c>
      <c r="J268" s="62" t="str">
        <f t="shared" si="97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11"/>
        <v>0</v>
      </c>
      <c r="I269" s="17">
        <f t="shared" si="111"/>
        <v>0</v>
      </c>
      <c r="J269" s="62" t="str">
        <f t="shared" si="97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11"/>
        <v>0</v>
      </c>
      <c r="I270" s="17">
        <f t="shared" si="111"/>
        <v>0</v>
      </c>
      <c r="J270" s="62" t="str">
        <f t="shared" si="97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11"/>
        <v>0</v>
      </c>
      <c r="I271" s="17">
        <f t="shared" si="111"/>
        <v>0</v>
      </c>
      <c r="J271" s="62" t="str">
        <f t="shared" si="97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11"/>
        <v>0</v>
      </c>
      <c r="I272" s="15">
        <f t="shared" si="111"/>
        <v>0</v>
      </c>
      <c r="J272" s="62" t="str">
        <f t="shared" si="97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11"/>
        <v>0</v>
      </c>
      <c r="I273" s="15">
        <f t="shared" si="111"/>
        <v>0</v>
      </c>
      <c r="J273" s="62" t="str">
        <f t="shared" si="97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 t="shared" ref="D274:I274" si="112">D275+D279+D281+D284</f>
        <v>0</v>
      </c>
      <c r="E274" s="13">
        <f t="shared" si="112"/>
        <v>0</v>
      </c>
      <c r="F274" s="13">
        <f t="shared" si="112"/>
        <v>0</v>
      </c>
      <c r="G274" s="13">
        <f t="shared" si="112"/>
        <v>0</v>
      </c>
      <c r="H274" s="13">
        <f t="shared" si="112"/>
        <v>0</v>
      </c>
      <c r="I274" s="13">
        <f t="shared" si="112"/>
        <v>0</v>
      </c>
      <c r="J274" s="62" t="str">
        <f t="shared" si="97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 t="shared" ref="D275:I275" si="113">SUM(D276:D278)</f>
        <v>0</v>
      </c>
      <c r="E275" s="13">
        <f t="shared" si="113"/>
        <v>0</v>
      </c>
      <c r="F275" s="13">
        <f t="shared" si="113"/>
        <v>0</v>
      </c>
      <c r="G275" s="13">
        <f t="shared" si="113"/>
        <v>0</v>
      </c>
      <c r="H275" s="13">
        <f t="shared" si="113"/>
        <v>0</v>
      </c>
      <c r="I275" s="13">
        <f t="shared" si="113"/>
        <v>0</v>
      </c>
      <c r="J275" s="62" t="str">
        <f t="shared" si="97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14">D276+F276</f>
        <v>0</v>
      </c>
      <c r="I276" s="15">
        <f t="shared" si="114"/>
        <v>0</v>
      </c>
      <c r="J276" s="62" t="str">
        <f t="shared" si="97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14"/>
        <v>0</v>
      </c>
      <c r="I277" s="15">
        <f t="shared" si="114"/>
        <v>0</v>
      </c>
      <c r="J277" s="62" t="str">
        <f t="shared" si="97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14"/>
        <v>0</v>
      </c>
      <c r="I278" s="15">
        <f t="shared" si="114"/>
        <v>0</v>
      </c>
      <c r="J278" s="62" t="str">
        <f t="shared" si="97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 t="shared" ref="D279:I279" si="115">D280</f>
        <v>0</v>
      </c>
      <c r="E279" s="13">
        <f t="shared" si="115"/>
        <v>0</v>
      </c>
      <c r="F279" s="13">
        <f t="shared" si="115"/>
        <v>0</v>
      </c>
      <c r="G279" s="13">
        <f t="shared" si="115"/>
        <v>0</v>
      </c>
      <c r="H279" s="13">
        <f t="shared" si="115"/>
        <v>0</v>
      </c>
      <c r="I279" s="13">
        <f t="shared" si="115"/>
        <v>0</v>
      </c>
      <c r="J279" s="62" t="str">
        <f t="shared" si="97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97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 t="shared" ref="D281:I281" si="116">SUM(D282:D283)</f>
        <v>0</v>
      </c>
      <c r="E281" s="13">
        <f t="shared" si="116"/>
        <v>0</v>
      </c>
      <c r="F281" s="13">
        <f t="shared" si="116"/>
        <v>0</v>
      </c>
      <c r="G281" s="13">
        <f t="shared" si="116"/>
        <v>0</v>
      </c>
      <c r="H281" s="13">
        <f t="shared" si="116"/>
        <v>0</v>
      </c>
      <c r="I281" s="13">
        <f t="shared" si="116"/>
        <v>0</v>
      </c>
      <c r="J281" s="62" t="str">
        <f t="shared" si="97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>D282+F282</f>
        <v>0</v>
      </c>
      <c r="I282" s="15">
        <f>E282+G282</f>
        <v>0</v>
      </c>
      <c r="J282" s="62" t="str">
        <f t="shared" si="97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>D283+F283</f>
        <v>0</v>
      </c>
      <c r="I283" s="15">
        <f>E283+G283</f>
        <v>0</v>
      </c>
      <c r="J283" s="62" t="str">
        <f t="shared" si="97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 t="shared" ref="D284:I284" si="117">SUM(D285:D286)</f>
        <v>0</v>
      </c>
      <c r="E284" s="13">
        <f t="shared" si="117"/>
        <v>0</v>
      </c>
      <c r="F284" s="13">
        <f t="shared" si="117"/>
        <v>0</v>
      </c>
      <c r="G284" s="13">
        <f t="shared" si="117"/>
        <v>0</v>
      </c>
      <c r="H284" s="13">
        <f t="shared" si="117"/>
        <v>0</v>
      </c>
      <c r="I284" s="13">
        <f t="shared" si="117"/>
        <v>0</v>
      </c>
      <c r="J284" s="62" t="str">
        <f t="shared" si="97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>D285+F285</f>
        <v>0</v>
      </c>
      <c r="I285" s="15">
        <f>E285+G285</f>
        <v>0</v>
      </c>
      <c r="J285" s="62" t="str">
        <f t="shared" si="97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>D286+F286</f>
        <v>0</v>
      </c>
      <c r="I286" s="15">
        <f>E286+G286</f>
        <v>0</v>
      </c>
      <c r="J286" s="62" t="str">
        <f t="shared" si="97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 t="shared" ref="D287:I287" si="118">D288+D293+D297+D299+D306+D311</f>
        <v>0</v>
      </c>
      <c r="E287" s="13">
        <f t="shared" si="118"/>
        <v>0</v>
      </c>
      <c r="F287" s="13">
        <f t="shared" si="118"/>
        <v>0</v>
      </c>
      <c r="G287" s="13">
        <f t="shared" si="118"/>
        <v>0</v>
      </c>
      <c r="H287" s="13">
        <f t="shared" si="118"/>
        <v>0</v>
      </c>
      <c r="I287" s="13">
        <f t="shared" si="118"/>
        <v>0</v>
      </c>
      <c r="J287" s="62" t="str">
        <f t="shared" si="97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 t="shared" ref="D288:I288" si="119">SUM(D289:D292)</f>
        <v>0</v>
      </c>
      <c r="E288" s="13">
        <f t="shared" si="119"/>
        <v>0</v>
      </c>
      <c r="F288" s="13">
        <f t="shared" si="119"/>
        <v>0</v>
      </c>
      <c r="G288" s="13">
        <f t="shared" si="119"/>
        <v>0</v>
      </c>
      <c r="H288" s="13">
        <f t="shared" si="119"/>
        <v>0</v>
      </c>
      <c r="I288" s="13">
        <f t="shared" si="119"/>
        <v>0</v>
      </c>
      <c r="J288" s="62" t="str">
        <f t="shared" si="97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20">D289+F289</f>
        <v>0</v>
      </c>
      <c r="I289" s="15">
        <f t="shared" si="120"/>
        <v>0</v>
      </c>
      <c r="J289" s="62" t="str">
        <f t="shared" si="97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20"/>
        <v>0</v>
      </c>
      <c r="I290" s="15">
        <f t="shared" si="120"/>
        <v>0</v>
      </c>
      <c r="J290" s="62" t="str">
        <f t="shared" si="97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20"/>
        <v>0</v>
      </c>
      <c r="I291" s="15">
        <f t="shared" si="120"/>
        <v>0</v>
      </c>
      <c r="J291" s="62" t="str">
        <f t="shared" si="97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20"/>
        <v>0</v>
      </c>
      <c r="I292" s="15">
        <f t="shared" si="120"/>
        <v>0</v>
      </c>
      <c r="J292" s="62" t="str">
        <f t="shared" si="97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 t="shared" ref="D293:I293" si="121">SUM(D294:D296)</f>
        <v>0</v>
      </c>
      <c r="E293" s="13">
        <f t="shared" si="121"/>
        <v>0</v>
      </c>
      <c r="F293" s="13">
        <f t="shared" si="121"/>
        <v>0</v>
      </c>
      <c r="G293" s="13">
        <f t="shared" si="121"/>
        <v>0</v>
      </c>
      <c r="H293" s="13">
        <f t="shared" si="121"/>
        <v>0</v>
      </c>
      <c r="I293" s="13">
        <f t="shared" si="121"/>
        <v>0</v>
      </c>
      <c r="J293" s="62" t="str">
        <f t="shared" si="97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22">D294+F294</f>
        <v>0</v>
      </c>
      <c r="I294" s="15">
        <f t="shared" si="122"/>
        <v>0</v>
      </c>
      <c r="J294" s="62" t="str">
        <f t="shared" si="97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22"/>
        <v>0</v>
      </c>
      <c r="I295" s="15">
        <f t="shared" si="122"/>
        <v>0</v>
      </c>
      <c r="J295" s="64" t="str">
        <f t="shared" si="97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22"/>
        <v>0</v>
      </c>
      <c r="I296" s="15">
        <f t="shared" si="122"/>
        <v>0</v>
      </c>
      <c r="J296" s="62" t="str">
        <f t="shared" si="97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 t="shared" ref="D297:I297" si="123">D298</f>
        <v>0</v>
      </c>
      <c r="E297" s="13">
        <f t="shared" si="123"/>
        <v>0</v>
      </c>
      <c r="F297" s="13">
        <f t="shared" si="123"/>
        <v>0</v>
      </c>
      <c r="G297" s="13">
        <f t="shared" si="123"/>
        <v>0</v>
      </c>
      <c r="H297" s="13">
        <f t="shared" si="123"/>
        <v>0</v>
      </c>
      <c r="I297" s="13">
        <f t="shared" si="123"/>
        <v>0</v>
      </c>
      <c r="J297" s="62" t="str">
        <f t="shared" si="97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97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 t="shared" ref="D299:I299" si="124">SUM(D300:D305)</f>
        <v>0</v>
      </c>
      <c r="E299" s="13">
        <f t="shared" si="124"/>
        <v>0</v>
      </c>
      <c r="F299" s="13">
        <f t="shared" si="124"/>
        <v>0</v>
      </c>
      <c r="G299" s="13">
        <f t="shared" si="124"/>
        <v>0</v>
      </c>
      <c r="H299" s="13">
        <f t="shared" si="124"/>
        <v>0</v>
      </c>
      <c r="I299" s="13">
        <f t="shared" si="124"/>
        <v>0</v>
      </c>
      <c r="J299" s="62" t="str">
        <f t="shared" si="97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25">D300+F300</f>
        <v>0</v>
      </c>
      <c r="I300" s="15">
        <f t="shared" si="125"/>
        <v>0</v>
      </c>
      <c r="J300" s="62" t="str">
        <f t="shared" ref="J300:J318" si="126">IF(H300&lt;&gt;0,IF(I300/H300&gt;=100,"&gt;&gt;100",I300/H300*100),"-")</f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25"/>
        <v>0</v>
      </c>
      <c r="I301" s="15">
        <f t="shared" si="125"/>
        <v>0</v>
      </c>
      <c r="J301" s="62" t="str">
        <f t="shared" si="126"/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25"/>
        <v>0</v>
      </c>
      <c r="I302" s="15">
        <f t="shared" si="125"/>
        <v>0</v>
      </c>
      <c r="J302" s="62" t="str">
        <f t="shared" si="126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25"/>
        <v>0</v>
      </c>
      <c r="I303" s="15">
        <f t="shared" si="125"/>
        <v>0</v>
      </c>
      <c r="J303" s="62" t="str">
        <f t="shared" si="126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25"/>
        <v>0</v>
      </c>
      <c r="I304" s="15">
        <f t="shared" si="125"/>
        <v>0</v>
      </c>
      <c r="J304" s="62" t="str">
        <f t="shared" si="126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25"/>
        <v>0</v>
      </c>
      <c r="I305" s="15">
        <f t="shared" si="125"/>
        <v>0</v>
      </c>
      <c r="J305" s="62" t="str">
        <f t="shared" si="126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 t="shared" ref="D306:I306" si="127">SUM(D307:D310)</f>
        <v>0</v>
      </c>
      <c r="E306" s="13">
        <f t="shared" si="127"/>
        <v>0</v>
      </c>
      <c r="F306" s="13">
        <f t="shared" si="127"/>
        <v>0</v>
      </c>
      <c r="G306" s="13">
        <f t="shared" si="127"/>
        <v>0</v>
      </c>
      <c r="H306" s="13">
        <f t="shared" si="127"/>
        <v>0</v>
      </c>
      <c r="I306" s="13">
        <f t="shared" si="127"/>
        <v>0</v>
      </c>
      <c r="J306" s="62" t="str">
        <f t="shared" si="126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28">D307+F307</f>
        <v>0</v>
      </c>
      <c r="I307" s="15">
        <f t="shared" si="128"/>
        <v>0</v>
      </c>
      <c r="J307" s="62" t="str">
        <f t="shared" si="126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28"/>
        <v>0</v>
      </c>
      <c r="I308" s="15">
        <f t="shared" si="128"/>
        <v>0</v>
      </c>
      <c r="J308" s="62" t="str">
        <f t="shared" si="126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28"/>
        <v>0</v>
      </c>
      <c r="I309" s="15">
        <f t="shared" si="128"/>
        <v>0</v>
      </c>
      <c r="J309" s="62" t="str">
        <f t="shared" si="126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28"/>
        <v>0</v>
      </c>
      <c r="I310" s="15">
        <f t="shared" si="128"/>
        <v>0</v>
      </c>
      <c r="J310" s="62" t="str">
        <f t="shared" si="126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 t="shared" ref="D311:I311" si="129">SUM(D312:D318)</f>
        <v>0</v>
      </c>
      <c r="E311" s="13">
        <f t="shared" si="129"/>
        <v>0</v>
      </c>
      <c r="F311" s="13">
        <f t="shared" si="129"/>
        <v>0</v>
      </c>
      <c r="G311" s="13">
        <f t="shared" si="129"/>
        <v>0</v>
      </c>
      <c r="H311" s="13">
        <f t="shared" si="129"/>
        <v>0</v>
      </c>
      <c r="I311" s="13">
        <f t="shared" si="129"/>
        <v>0</v>
      </c>
      <c r="J311" s="62" t="str">
        <f t="shared" si="126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30">D312+F312</f>
        <v>0</v>
      </c>
      <c r="I312" s="15">
        <f t="shared" si="130"/>
        <v>0</v>
      </c>
      <c r="J312" s="62" t="str">
        <f t="shared" si="126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30"/>
        <v>0</v>
      </c>
      <c r="I313" s="15">
        <f t="shared" si="130"/>
        <v>0</v>
      </c>
      <c r="J313" s="62" t="str">
        <f t="shared" si="126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30"/>
        <v>0</v>
      </c>
      <c r="I314" s="15">
        <f t="shared" si="130"/>
        <v>0</v>
      </c>
      <c r="J314" s="62" t="str">
        <f t="shared" si="126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30"/>
        <v>0</v>
      </c>
      <c r="I315" s="15">
        <f t="shared" si="130"/>
        <v>0</v>
      </c>
      <c r="J315" s="62" t="str">
        <f t="shared" si="126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30"/>
        <v>0</v>
      </c>
      <c r="I316" s="15">
        <f t="shared" si="130"/>
        <v>0</v>
      </c>
      <c r="J316" s="62" t="str">
        <f t="shared" si="126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30"/>
        <v>0</v>
      </c>
      <c r="I317" s="15">
        <f t="shared" si="130"/>
        <v>0</v>
      </c>
      <c r="J317" s="62" t="str">
        <f t="shared" si="126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30"/>
        <v>0</v>
      </c>
      <c r="I318" s="15">
        <f t="shared" si="130"/>
        <v>0</v>
      </c>
      <c r="J318" s="62" t="str">
        <f t="shared" si="126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 t="shared" ref="D320:I320" si="131">SUM(D321:D324)</f>
        <v>0</v>
      </c>
      <c r="E320" s="13">
        <f t="shared" si="131"/>
        <v>0</v>
      </c>
      <c r="F320" s="13">
        <f t="shared" si="131"/>
        <v>0</v>
      </c>
      <c r="G320" s="13">
        <f t="shared" si="131"/>
        <v>0</v>
      </c>
      <c r="H320" s="13">
        <f t="shared" si="131"/>
        <v>0</v>
      </c>
      <c r="I320" s="13">
        <f t="shared" si="131"/>
        <v>0</v>
      </c>
      <c r="J320" s="62" t="str">
        <f t="shared" ref="J320:J333" si="132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33">D321+F321</f>
        <v>0</v>
      </c>
      <c r="I321" s="14">
        <f t="shared" si="133"/>
        <v>0</v>
      </c>
      <c r="J321" s="62" t="str">
        <f t="shared" si="132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33"/>
        <v>0</v>
      </c>
      <c r="I322" s="14">
        <f t="shared" si="133"/>
        <v>0</v>
      </c>
      <c r="J322" s="62" t="str">
        <f t="shared" si="132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33"/>
        <v>0</v>
      </c>
      <c r="I323" s="14">
        <f t="shared" si="133"/>
        <v>0</v>
      </c>
      <c r="J323" s="62" t="str">
        <f t="shared" si="132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33"/>
        <v>0</v>
      </c>
      <c r="I324" s="14">
        <f t="shared" si="133"/>
        <v>0</v>
      </c>
      <c r="J324" s="62" t="str">
        <f t="shared" si="132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 t="shared" ref="D325:I325" si="134">SUM(D326:D333)</f>
        <v>0</v>
      </c>
      <c r="E325" s="13">
        <f t="shared" si="134"/>
        <v>0</v>
      </c>
      <c r="F325" s="13">
        <f t="shared" si="134"/>
        <v>0</v>
      </c>
      <c r="G325" s="13">
        <f t="shared" si="134"/>
        <v>0</v>
      </c>
      <c r="H325" s="13">
        <f t="shared" si="134"/>
        <v>0</v>
      </c>
      <c r="I325" s="13">
        <f t="shared" si="134"/>
        <v>0</v>
      </c>
      <c r="J325" s="62" t="str">
        <f t="shared" si="132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35">D326+F326</f>
        <v>0</v>
      </c>
      <c r="I326" s="14">
        <f t="shared" si="135"/>
        <v>0</v>
      </c>
      <c r="J326" s="62" t="str">
        <f t="shared" si="132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35"/>
        <v>0</v>
      </c>
      <c r="I327" s="14">
        <f t="shared" si="135"/>
        <v>0</v>
      </c>
      <c r="J327" s="62" t="str">
        <f t="shared" si="132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35"/>
        <v>0</v>
      </c>
      <c r="I328" s="14">
        <f t="shared" si="135"/>
        <v>0</v>
      </c>
      <c r="J328" s="62" t="str">
        <f t="shared" si="132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35"/>
        <v>0</v>
      </c>
      <c r="I329" s="14">
        <f t="shared" si="135"/>
        <v>0</v>
      </c>
      <c r="J329" s="62" t="str">
        <f t="shared" si="132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35"/>
        <v>0</v>
      </c>
      <c r="I330" s="14">
        <f t="shared" si="135"/>
        <v>0</v>
      </c>
      <c r="J330" s="62" t="str">
        <f t="shared" si="132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35"/>
        <v>0</v>
      </c>
      <c r="I331" s="14">
        <f t="shared" si="135"/>
        <v>0</v>
      </c>
      <c r="J331" s="62" t="str">
        <f t="shared" si="132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35"/>
        <v>0</v>
      </c>
      <c r="I332" s="14">
        <f t="shared" si="135"/>
        <v>0</v>
      </c>
      <c r="J332" s="62" t="str">
        <f t="shared" si="132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35"/>
        <v>0</v>
      </c>
      <c r="I333" s="14">
        <f t="shared" si="135"/>
        <v>0</v>
      </c>
      <c r="J333" s="62" t="str">
        <f t="shared" si="132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36">D335+F335</f>
        <v>0</v>
      </c>
      <c r="I335" s="14">
        <f t="shared" si="136"/>
        <v>0</v>
      </c>
      <c r="J335" s="62" t="str">
        <f t="shared" ref="J335:J366" si="137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38568.21</v>
      </c>
      <c r="E336" s="103">
        <f>SUM('510:816'!E336)</f>
        <v>27658.79</v>
      </c>
      <c r="F336" s="103">
        <f>'Nacionalno sufinanciranje'!D336</f>
        <v>0</v>
      </c>
      <c r="G336" s="103">
        <f>'Nacionalno sufinanciranje'!E336</f>
        <v>117479.35</v>
      </c>
      <c r="H336" s="14">
        <f t="shared" si="136"/>
        <v>38568.21</v>
      </c>
      <c r="I336" s="14">
        <f t="shared" si="136"/>
        <v>145138.14000000001</v>
      </c>
      <c r="J336" s="62">
        <f t="shared" si="137"/>
        <v>376.31546810183829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36"/>
        <v>0</v>
      </c>
      <c r="I337" s="14">
        <f t="shared" si="136"/>
        <v>0</v>
      </c>
      <c r="J337" s="62" t="str">
        <f t="shared" si="137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 t="shared" ref="D338:I338" si="138">SUM(D339:D346)</f>
        <v>0</v>
      </c>
      <c r="E338" s="13">
        <f t="shared" si="138"/>
        <v>0</v>
      </c>
      <c r="F338" s="13">
        <f t="shared" si="138"/>
        <v>0</v>
      </c>
      <c r="G338" s="13">
        <f t="shared" si="138"/>
        <v>0</v>
      </c>
      <c r="H338" s="13">
        <f t="shared" si="138"/>
        <v>0</v>
      </c>
      <c r="I338" s="13">
        <f t="shared" si="138"/>
        <v>0</v>
      </c>
      <c r="J338" s="62" t="str">
        <f t="shared" si="137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39">D339+F339</f>
        <v>0</v>
      </c>
      <c r="I339" s="14">
        <f t="shared" si="139"/>
        <v>0</v>
      </c>
      <c r="J339" s="62" t="str">
        <f t="shared" si="137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39"/>
        <v>0</v>
      </c>
      <c r="I340" s="14">
        <f t="shared" si="139"/>
        <v>0</v>
      </c>
      <c r="J340" s="62" t="str">
        <f t="shared" si="137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39"/>
        <v>0</v>
      </c>
      <c r="I341" s="14">
        <f t="shared" si="139"/>
        <v>0</v>
      </c>
      <c r="J341" s="62" t="str">
        <f t="shared" si="137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39"/>
        <v>0</v>
      </c>
      <c r="I342" s="14">
        <f t="shared" si="139"/>
        <v>0</v>
      </c>
      <c r="J342" s="62" t="str">
        <f t="shared" si="137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39"/>
        <v>0</v>
      </c>
      <c r="I343" s="14">
        <f t="shared" si="139"/>
        <v>0</v>
      </c>
      <c r="J343" s="62" t="str">
        <f t="shared" si="137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39"/>
        <v>0</v>
      </c>
      <c r="I344" s="14">
        <f t="shared" si="139"/>
        <v>0</v>
      </c>
      <c r="J344" s="62" t="str">
        <f t="shared" si="137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39"/>
        <v>0</v>
      </c>
      <c r="I345" s="14">
        <f t="shared" si="139"/>
        <v>0</v>
      </c>
      <c r="J345" s="62" t="str">
        <f t="shared" si="137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39"/>
        <v>0</v>
      </c>
      <c r="I346" s="14">
        <f t="shared" si="139"/>
        <v>0</v>
      </c>
      <c r="J346" s="62" t="str">
        <f t="shared" si="137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 t="shared" ref="D347:I347" si="140">SUM(D348:D351)</f>
        <v>0</v>
      </c>
      <c r="E347" s="13">
        <f t="shared" si="140"/>
        <v>0</v>
      </c>
      <c r="F347" s="13">
        <f t="shared" si="140"/>
        <v>0</v>
      </c>
      <c r="G347" s="13">
        <f t="shared" si="140"/>
        <v>0</v>
      </c>
      <c r="H347" s="13">
        <f t="shared" si="140"/>
        <v>0</v>
      </c>
      <c r="I347" s="13">
        <f t="shared" si="140"/>
        <v>0</v>
      </c>
      <c r="J347" s="62" t="str">
        <f t="shared" si="137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41">D348+F348</f>
        <v>0</v>
      </c>
      <c r="I348" s="14">
        <f t="shared" si="141"/>
        <v>0</v>
      </c>
      <c r="J348" s="62" t="str">
        <f t="shared" si="137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41"/>
        <v>0</v>
      </c>
      <c r="I349" s="14">
        <f t="shared" si="141"/>
        <v>0</v>
      </c>
      <c r="J349" s="62" t="str">
        <f t="shared" si="137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41"/>
        <v>0</v>
      </c>
      <c r="I350" s="14">
        <f t="shared" si="141"/>
        <v>0</v>
      </c>
      <c r="J350" s="62" t="str">
        <f t="shared" si="137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41"/>
        <v>0</v>
      </c>
      <c r="I351" s="14">
        <f t="shared" si="141"/>
        <v>0</v>
      </c>
      <c r="J351" s="62" t="str">
        <f t="shared" si="137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 t="shared" ref="D352:I352" si="142">SUM(D353:D356)</f>
        <v>0</v>
      </c>
      <c r="E352" s="13">
        <f t="shared" si="142"/>
        <v>0</v>
      </c>
      <c r="F352" s="13">
        <f t="shared" si="142"/>
        <v>0</v>
      </c>
      <c r="G352" s="13">
        <f t="shared" si="142"/>
        <v>0</v>
      </c>
      <c r="H352" s="13">
        <f t="shared" si="142"/>
        <v>0</v>
      </c>
      <c r="I352" s="13">
        <f t="shared" si="142"/>
        <v>0</v>
      </c>
      <c r="J352" s="62" t="str">
        <f t="shared" si="137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43">D353+F353</f>
        <v>0</v>
      </c>
      <c r="I353" s="14">
        <f t="shared" si="143"/>
        <v>0</v>
      </c>
      <c r="J353" s="62" t="str">
        <f t="shared" si="137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43"/>
        <v>0</v>
      </c>
      <c r="I354" s="14">
        <f t="shared" si="143"/>
        <v>0</v>
      </c>
      <c r="J354" s="62" t="str">
        <f t="shared" si="137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43"/>
        <v>0</v>
      </c>
      <c r="I355" s="14">
        <f t="shared" si="143"/>
        <v>0</v>
      </c>
      <c r="J355" s="62" t="str">
        <f t="shared" si="137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43"/>
        <v>0</v>
      </c>
      <c r="I356" s="14">
        <f t="shared" si="143"/>
        <v>0</v>
      </c>
      <c r="J356" s="62" t="str">
        <f t="shared" si="137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 t="shared" ref="D357:I357" si="144">SUM(D358:D365)</f>
        <v>0</v>
      </c>
      <c r="E357" s="13">
        <f t="shared" si="144"/>
        <v>0</v>
      </c>
      <c r="F357" s="13">
        <f t="shared" si="144"/>
        <v>0</v>
      </c>
      <c r="G357" s="13">
        <f t="shared" si="144"/>
        <v>0</v>
      </c>
      <c r="H357" s="13">
        <f t="shared" si="144"/>
        <v>0</v>
      </c>
      <c r="I357" s="13">
        <f t="shared" si="144"/>
        <v>0</v>
      </c>
      <c r="J357" s="62" t="str">
        <f t="shared" si="137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H366" si="145">D358+F358</f>
        <v>0</v>
      </c>
      <c r="I358" s="14">
        <f t="shared" ref="I358:I366" si="146">E358+G358</f>
        <v>0</v>
      </c>
      <c r="J358" s="62" t="str">
        <f t="shared" si="137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45"/>
        <v>0</v>
      </c>
      <c r="I359" s="14">
        <f t="shared" si="146"/>
        <v>0</v>
      </c>
      <c r="J359" s="62" t="str">
        <f t="shared" si="137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45"/>
        <v>0</v>
      </c>
      <c r="I360" s="14">
        <f t="shared" si="146"/>
        <v>0</v>
      </c>
      <c r="J360" s="62" t="str">
        <f t="shared" si="137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45"/>
        <v>0</v>
      </c>
      <c r="I361" s="14">
        <f t="shared" si="146"/>
        <v>0</v>
      </c>
      <c r="J361" s="62" t="str">
        <f t="shared" si="137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45"/>
        <v>0</v>
      </c>
      <c r="I362" s="14">
        <f t="shared" si="146"/>
        <v>0</v>
      </c>
      <c r="J362" s="62" t="str">
        <f t="shared" si="137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45"/>
        <v>0</v>
      </c>
      <c r="I363" s="14">
        <f t="shared" si="146"/>
        <v>0</v>
      </c>
      <c r="J363" s="62" t="str">
        <f t="shared" si="137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45"/>
        <v>0</v>
      </c>
      <c r="I364" s="14">
        <f t="shared" si="146"/>
        <v>0</v>
      </c>
      <c r="J364" s="62" t="str">
        <f t="shared" si="137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45"/>
        <v>0</v>
      </c>
      <c r="I365" s="14">
        <f t="shared" si="146"/>
        <v>0</v>
      </c>
      <c r="J365" s="62" t="str">
        <f t="shared" si="137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45"/>
        <v>0</v>
      </c>
      <c r="I366" s="14">
        <f t="shared" si="146"/>
        <v>0</v>
      </c>
      <c r="J366" s="62" t="str">
        <f t="shared" si="137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 t="shared" ref="D367:I367" si="147">SUM(D368:D369)</f>
        <v>0</v>
      </c>
      <c r="E367" s="13">
        <f t="shared" si="147"/>
        <v>0</v>
      </c>
      <c r="F367" s="13">
        <f t="shared" si="147"/>
        <v>0</v>
      </c>
      <c r="G367" s="13">
        <f t="shared" si="147"/>
        <v>0</v>
      </c>
      <c r="H367" s="13">
        <f t="shared" si="147"/>
        <v>0</v>
      </c>
      <c r="I367" s="13">
        <f t="shared" si="147"/>
        <v>0</v>
      </c>
      <c r="J367" s="62" t="str">
        <f t="shared" ref="J367:J398" si="148">IF(H367&lt;&gt;0,IF(I367/H367&gt;=100,"&gt;&gt;100",I367/H367*100),"-")</f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49">D368+F368</f>
        <v>0</v>
      </c>
      <c r="I368" s="14">
        <f t="shared" si="149"/>
        <v>0</v>
      </c>
      <c r="J368" s="62" t="str">
        <f t="shared" si="148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49"/>
        <v>0</v>
      </c>
      <c r="I369" s="14">
        <f t="shared" si="149"/>
        <v>0</v>
      </c>
      <c r="J369" s="62" t="str">
        <f t="shared" si="148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49"/>
        <v>0</v>
      </c>
      <c r="I370" s="14">
        <f t="shared" si="149"/>
        <v>0</v>
      </c>
      <c r="J370" s="62" t="str">
        <f t="shared" si="148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>E372+E374</f>
        <v>0</v>
      </c>
      <c r="F371" s="13">
        <f>F372+F374</f>
        <v>0</v>
      </c>
      <c r="G371" s="13">
        <f>G372+G374</f>
        <v>0</v>
      </c>
      <c r="H371" s="13">
        <f>+D371+F371</f>
        <v>0</v>
      </c>
      <c r="I371" s="13">
        <f>+E371+G371</f>
        <v>0</v>
      </c>
      <c r="J371" s="62" t="str">
        <f t="shared" si="148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 t="shared" ref="D372:I372" si="150">D373</f>
        <v>0</v>
      </c>
      <c r="E372" s="13">
        <f t="shared" si="150"/>
        <v>0</v>
      </c>
      <c r="F372" s="13">
        <f t="shared" si="150"/>
        <v>0</v>
      </c>
      <c r="G372" s="13">
        <f t="shared" si="150"/>
        <v>0</v>
      </c>
      <c r="H372" s="13">
        <f t="shared" si="150"/>
        <v>0</v>
      </c>
      <c r="I372" s="13">
        <f t="shared" si="150"/>
        <v>0</v>
      </c>
      <c r="J372" s="62" t="str">
        <f t="shared" si="148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8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 t="shared" ref="D374:I374" si="151">SUM(D375:D382)</f>
        <v>0</v>
      </c>
      <c r="E374" s="13">
        <f t="shared" si="151"/>
        <v>0</v>
      </c>
      <c r="F374" s="13">
        <f t="shared" si="151"/>
        <v>0</v>
      </c>
      <c r="G374" s="13">
        <f t="shared" si="151"/>
        <v>0</v>
      </c>
      <c r="H374" s="13">
        <f t="shared" si="151"/>
        <v>0</v>
      </c>
      <c r="I374" s="13">
        <f t="shared" si="151"/>
        <v>0</v>
      </c>
      <c r="J374" s="62" t="str">
        <f t="shared" si="148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H384" si="152">D375+F375</f>
        <v>0</v>
      </c>
      <c r="I375" s="14">
        <f t="shared" ref="I375:I384" si="153">E375+G375</f>
        <v>0</v>
      </c>
      <c r="J375" s="62" t="str">
        <f t="shared" si="148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52"/>
        <v>0</v>
      </c>
      <c r="I376" s="14">
        <f t="shared" si="153"/>
        <v>0</v>
      </c>
      <c r="J376" s="62" t="str">
        <f t="shared" si="148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52"/>
        <v>0</v>
      </c>
      <c r="I377" s="14">
        <f t="shared" si="153"/>
        <v>0</v>
      </c>
      <c r="J377" s="62" t="str">
        <f t="shared" si="148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52"/>
        <v>0</v>
      </c>
      <c r="I378" s="14">
        <f t="shared" si="153"/>
        <v>0</v>
      </c>
      <c r="J378" s="62" t="str">
        <f t="shared" si="148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52"/>
        <v>0</v>
      </c>
      <c r="I379" s="14">
        <f t="shared" si="153"/>
        <v>0</v>
      </c>
      <c r="J379" s="62" t="str">
        <f t="shared" si="148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52"/>
        <v>0</v>
      </c>
      <c r="I380" s="14">
        <f t="shared" si="153"/>
        <v>0</v>
      </c>
      <c r="J380" s="62" t="str">
        <f t="shared" si="148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52"/>
        <v>0</v>
      </c>
      <c r="I381" s="14">
        <f t="shared" si="153"/>
        <v>0</v>
      </c>
      <c r="J381" s="62" t="str">
        <f t="shared" si="148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52"/>
        <v>0</v>
      </c>
      <c r="I382" s="14">
        <f t="shared" si="153"/>
        <v>0</v>
      </c>
      <c r="J382" s="62" t="str">
        <f t="shared" si="148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38568.21</v>
      </c>
      <c r="E383" s="103">
        <f>SUM('510:816'!E383)</f>
        <v>29065.41</v>
      </c>
      <c r="F383" s="103">
        <f>'Nacionalno sufinanciranje'!D383</f>
        <v>0</v>
      </c>
      <c r="G383" s="103">
        <f>'Nacionalno sufinanciranje'!E383</f>
        <v>41836.65</v>
      </c>
      <c r="H383" s="14">
        <f t="shared" si="152"/>
        <v>38568.21</v>
      </c>
      <c r="I383" s="14">
        <f t="shared" si="153"/>
        <v>70902.06</v>
      </c>
      <c r="J383" s="62">
        <f t="shared" si="148"/>
        <v>183.83549560635558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52"/>
        <v>0</v>
      </c>
      <c r="I384" s="14">
        <f t="shared" si="153"/>
        <v>0</v>
      </c>
      <c r="J384" s="62" t="str">
        <f t="shared" si="148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 t="shared" ref="D385:I385" si="154">SUM(D386:D394)</f>
        <v>0</v>
      </c>
      <c r="E385" s="13">
        <f t="shared" si="154"/>
        <v>0</v>
      </c>
      <c r="F385" s="13">
        <f t="shared" si="154"/>
        <v>0</v>
      </c>
      <c r="G385" s="13">
        <f t="shared" si="154"/>
        <v>0</v>
      </c>
      <c r="H385" s="13">
        <f t="shared" si="154"/>
        <v>0</v>
      </c>
      <c r="I385" s="13">
        <f t="shared" si="154"/>
        <v>0</v>
      </c>
      <c r="J385" s="62" t="str">
        <f t="shared" si="148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H394" si="155">D386+F386</f>
        <v>0</v>
      </c>
      <c r="I386" s="14">
        <f t="shared" ref="I386:I394" si="156">E386+G386</f>
        <v>0</v>
      </c>
      <c r="J386" s="62" t="str">
        <f t="shared" si="148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55"/>
        <v>0</v>
      </c>
      <c r="I387" s="14">
        <f t="shared" si="156"/>
        <v>0</v>
      </c>
      <c r="J387" s="62" t="str">
        <f t="shared" si="148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55"/>
        <v>0</v>
      </c>
      <c r="I388" s="14">
        <f t="shared" si="156"/>
        <v>0</v>
      </c>
      <c r="J388" s="62" t="str">
        <f t="shared" si="148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55"/>
        <v>0</v>
      </c>
      <c r="I389" s="14">
        <f t="shared" si="156"/>
        <v>0</v>
      </c>
      <c r="J389" s="62" t="str">
        <f t="shared" si="148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55"/>
        <v>0</v>
      </c>
      <c r="I390" s="14">
        <f t="shared" si="156"/>
        <v>0</v>
      </c>
      <c r="J390" s="62" t="str">
        <f t="shared" si="148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55"/>
        <v>0</v>
      </c>
      <c r="I391" s="14">
        <f t="shared" si="156"/>
        <v>0</v>
      </c>
      <c r="J391" s="62" t="str">
        <f t="shared" si="148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55"/>
        <v>0</v>
      </c>
      <c r="I392" s="14">
        <f t="shared" si="156"/>
        <v>0</v>
      </c>
      <c r="J392" s="62" t="str">
        <f t="shared" si="148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55"/>
        <v>0</v>
      </c>
      <c r="I393" s="14">
        <f t="shared" si="156"/>
        <v>0</v>
      </c>
      <c r="J393" s="62" t="str">
        <f t="shared" si="148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55"/>
        <v>0</v>
      </c>
      <c r="I394" s="14">
        <f t="shared" si="156"/>
        <v>0</v>
      </c>
      <c r="J394" s="62" t="str">
        <f t="shared" si="148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 t="shared" ref="D395:I395" si="157">SUM(D396:D404)</f>
        <v>0</v>
      </c>
      <c r="E395" s="13">
        <f t="shared" si="157"/>
        <v>0</v>
      </c>
      <c r="F395" s="13">
        <f t="shared" si="157"/>
        <v>0</v>
      </c>
      <c r="G395" s="13">
        <f t="shared" si="157"/>
        <v>0</v>
      </c>
      <c r="H395" s="13">
        <f t="shared" si="157"/>
        <v>0</v>
      </c>
      <c r="I395" s="13">
        <f t="shared" si="157"/>
        <v>0</v>
      </c>
      <c r="J395" s="62" t="str">
        <f t="shared" si="148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H404" si="158">D396+F396</f>
        <v>0</v>
      </c>
      <c r="I396" s="14">
        <f t="shared" ref="I396:I404" si="159">E396+G396</f>
        <v>0</v>
      </c>
      <c r="J396" s="62" t="str">
        <f t="shared" si="148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58"/>
        <v>0</v>
      </c>
      <c r="I397" s="14">
        <f t="shared" si="159"/>
        <v>0</v>
      </c>
      <c r="J397" s="62" t="str">
        <f t="shared" si="148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58"/>
        <v>0</v>
      </c>
      <c r="I398" s="14">
        <f t="shared" si="159"/>
        <v>0</v>
      </c>
      <c r="J398" s="62" t="str">
        <f t="shared" si="148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58"/>
        <v>0</v>
      </c>
      <c r="I399" s="14">
        <f t="shared" si="159"/>
        <v>0</v>
      </c>
      <c r="J399" s="62" t="str">
        <f t="shared" ref="J399:J423" si="160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58"/>
        <v>0</v>
      </c>
      <c r="I400" s="14">
        <f t="shared" si="159"/>
        <v>0</v>
      </c>
      <c r="J400" s="64" t="str">
        <f t="shared" si="160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58"/>
        <v>0</v>
      </c>
      <c r="I401" s="14">
        <f t="shared" si="159"/>
        <v>0</v>
      </c>
      <c r="J401" s="62" t="str">
        <f t="shared" si="160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58"/>
        <v>0</v>
      </c>
      <c r="I402" s="14">
        <f t="shared" si="159"/>
        <v>0</v>
      </c>
      <c r="J402" s="62" t="str">
        <f t="shared" si="160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58"/>
        <v>0</v>
      </c>
      <c r="I403" s="14">
        <f t="shared" si="159"/>
        <v>0</v>
      </c>
      <c r="J403" s="62" t="str">
        <f t="shared" si="160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58"/>
        <v>0</v>
      </c>
      <c r="I404" s="14">
        <f t="shared" si="159"/>
        <v>0</v>
      </c>
      <c r="J404" s="62" t="str">
        <f t="shared" si="160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 t="shared" ref="D405:I405" si="161">SUM(D406:D409)</f>
        <v>0</v>
      </c>
      <c r="E405" s="13">
        <f t="shared" si="161"/>
        <v>0</v>
      </c>
      <c r="F405" s="13">
        <f t="shared" si="161"/>
        <v>0</v>
      </c>
      <c r="G405" s="13">
        <f t="shared" si="161"/>
        <v>0</v>
      </c>
      <c r="H405" s="13">
        <f t="shared" si="161"/>
        <v>0</v>
      </c>
      <c r="I405" s="13">
        <f t="shared" si="161"/>
        <v>0</v>
      </c>
      <c r="J405" s="62" t="str">
        <f t="shared" si="160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62">D406+F406</f>
        <v>0</v>
      </c>
      <c r="I406" s="14">
        <f t="shared" si="162"/>
        <v>0</v>
      </c>
      <c r="J406" s="62" t="str">
        <f t="shared" si="160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62"/>
        <v>0</v>
      </c>
      <c r="I407" s="14">
        <f t="shared" si="162"/>
        <v>0</v>
      </c>
      <c r="J407" s="62" t="str">
        <f t="shared" si="160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62"/>
        <v>0</v>
      </c>
      <c r="I408" s="14">
        <f t="shared" si="162"/>
        <v>0</v>
      </c>
      <c r="J408" s="62" t="str">
        <f t="shared" si="160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62"/>
        <v>0</v>
      </c>
      <c r="I409" s="14">
        <f t="shared" si="162"/>
        <v>0</v>
      </c>
      <c r="J409" s="62" t="str">
        <f t="shared" si="160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 t="shared" ref="D410:I410" si="163">SUM(D411:D414)</f>
        <v>0</v>
      </c>
      <c r="E410" s="13">
        <f t="shared" si="163"/>
        <v>0</v>
      </c>
      <c r="F410" s="13">
        <f t="shared" si="163"/>
        <v>0</v>
      </c>
      <c r="G410" s="13">
        <f t="shared" si="163"/>
        <v>0</v>
      </c>
      <c r="H410" s="13">
        <f t="shared" si="163"/>
        <v>0</v>
      </c>
      <c r="I410" s="13">
        <f t="shared" si="163"/>
        <v>0</v>
      </c>
      <c r="J410" s="62" t="str">
        <f t="shared" si="160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64">D411+F411</f>
        <v>0</v>
      </c>
      <c r="I411" s="14">
        <f t="shared" si="164"/>
        <v>0</v>
      </c>
      <c r="J411" s="62" t="str">
        <f t="shared" si="160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64"/>
        <v>0</v>
      </c>
      <c r="I412" s="14">
        <f t="shared" si="164"/>
        <v>0</v>
      </c>
      <c r="J412" s="62" t="str">
        <f t="shared" si="160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64"/>
        <v>0</v>
      </c>
      <c r="I413" s="14">
        <f t="shared" si="164"/>
        <v>0</v>
      </c>
      <c r="J413" s="62" t="str">
        <f t="shared" si="160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64"/>
        <v>0</v>
      </c>
      <c r="I414" s="14">
        <f t="shared" si="164"/>
        <v>0</v>
      </c>
      <c r="J414" s="62" t="str">
        <f t="shared" si="160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 t="shared" ref="D415:I415" si="165">SUM(D416:D423)</f>
        <v>0</v>
      </c>
      <c r="E415" s="13">
        <f t="shared" si="165"/>
        <v>0</v>
      </c>
      <c r="F415" s="13">
        <f t="shared" si="165"/>
        <v>0</v>
      </c>
      <c r="G415" s="13">
        <f t="shared" si="165"/>
        <v>0</v>
      </c>
      <c r="H415" s="13">
        <f t="shared" si="165"/>
        <v>0</v>
      </c>
      <c r="I415" s="13">
        <f t="shared" si="165"/>
        <v>0</v>
      </c>
      <c r="J415" s="62" t="str">
        <f t="shared" si="160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66">D416+F416</f>
        <v>0</v>
      </c>
      <c r="I416" s="14">
        <f t="shared" si="166"/>
        <v>0</v>
      </c>
      <c r="J416" s="62" t="str">
        <f t="shared" si="160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66"/>
        <v>0</v>
      </c>
      <c r="I417" s="14">
        <f t="shared" si="166"/>
        <v>0</v>
      </c>
      <c r="J417" s="62" t="str">
        <f t="shared" si="160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66"/>
        <v>0</v>
      </c>
      <c r="I418" s="14">
        <f t="shared" si="166"/>
        <v>0</v>
      </c>
      <c r="J418" s="62" t="str">
        <f t="shared" si="160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66"/>
        <v>0</v>
      </c>
      <c r="I419" s="14">
        <f t="shared" si="166"/>
        <v>0</v>
      </c>
      <c r="J419" s="62" t="str">
        <f t="shared" si="160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66"/>
        <v>0</v>
      </c>
      <c r="I420" s="14">
        <f t="shared" si="166"/>
        <v>0</v>
      </c>
      <c r="J420" s="62" t="str">
        <f t="shared" si="160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66"/>
        <v>0</v>
      </c>
      <c r="I421" s="14">
        <f t="shared" si="166"/>
        <v>0</v>
      </c>
      <c r="J421" s="62" t="str">
        <f t="shared" si="160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66"/>
        <v>0</v>
      </c>
      <c r="I422" s="14">
        <f t="shared" si="166"/>
        <v>0</v>
      </c>
      <c r="J422" s="62" t="str">
        <f t="shared" si="160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66"/>
        <v>0</v>
      </c>
      <c r="I423" s="14">
        <f t="shared" si="166"/>
        <v>0</v>
      </c>
      <c r="J423" s="62" t="str">
        <f t="shared" si="160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287668.53000000003</v>
      </c>
      <c r="F425" s="103">
        <f>'Nacionalno sufinanciranje'!D425</f>
        <v>0</v>
      </c>
      <c r="G425" s="103">
        <f>'Nacionalno sufinanciranje'!E425</f>
        <v>0</v>
      </c>
      <c r="H425" s="15">
        <f>D425+F425</f>
        <v>0</v>
      </c>
      <c r="I425" s="15">
        <f>E425+G425</f>
        <v>287668.53000000003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7670180.96</v>
      </c>
      <c r="E426" s="117">
        <f>SUM('510:816'!E426)</f>
        <v>21089594.140000001</v>
      </c>
      <c r="F426" s="117">
        <f>'Nacionalno sufinanciranje'!D426</f>
        <v>0</v>
      </c>
      <c r="G426" s="117">
        <f>'Nacionalno sufinanciranje'!E426</f>
        <v>2367882.34</v>
      </c>
      <c r="H426" s="21">
        <f>D426+F426</f>
        <v>7670180.96</v>
      </c>
      <c r="I426" s="21">
        <f>E426+G426</f>
        <v>23457476.48</v>
      </c>
      <c r="J426" s="66">
        <f>IF(H426&lt;&gt;0,IF(I426/H426&gt;=100,"&gt;&gt;100",I426/H426*100),"-")</f>
        <v>305.82689772680413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sqref="A279 A4:I4 C5:I5 K320:K333 K2:XFD318 K425:XFD1048576 C279:I279 K334:XFD409 A3:C3 D321:G324 D326:G333 A334:I374 C375:I384 A385:I409 D411:G414 D416:G423 A424:I1048576 A6:I278 A280:I318" name="Range1"/>
    <protectedRange sqref="B279" name="Range1_2"/>
    <protectedRange sqref="J334:J409 J424:J1048576 J3:J318" name="Range1_1"/>
    <protectedRange sqref="D3:I3" name="Range1_3"/>
    <protectedRange sqref="A319:I320 L320:XFD333 K319:XFD319 A325:I325 A321:C324 H321:I324 A326:C333 H326:I333" name="Range1_4"/>
    <protectedRange sqref="J319:J333" name="Range1_1_1"/>
    <protectedRange sqref="A410:I410 K410:XFD423 A415:I415 A411:C414 H411:I414 A416:C423 H416:I423" name="Range1_5"/>
    <protectedRange sqref="J410:J423" name="Range1_1_2"/>
    <protectedRange sqref="A1:D1 F1:XFD1" name="Range1_7"/>
    <protectedRange sqref="A2:I2" name="Range1_7_1"/>
    <protectedRange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505" right="0.70866141732283505" top="0.74803149606299202" bottom="0.74803149606299202" header="0.31496062992126" footer="0.31496062992126"/>
  <pageSetup paperSize="9" scale="51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375" zoomScale="190" zoomScaleNormal="190" workbookViewId="0">
      <selection activeCell="E384" sqref="E384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1571358.5600000008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1571358.5600000008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1571358.5600000008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1573085.97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>D46+D51+D52</f>
        <v>0</v>
      </c>
      <c r="E45" s="4">
        <f>E46+E51+E52</f>
        <v>24484.9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>SUM(D47:D50)</f>
        <v>0</v>
      </c>
      <c r="E46" s="4">
        <f>SUM(E47:E50)</f>
        <v>20656.57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19914.34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>
        <v>742.23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420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>SUM(D53:D55)</f>
        <v>0</v>
      </c>
      <c r="E52" s="4">
        <f>SUM(E53:E55)</f>
        <v>3408.33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3408.33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2704.52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>SUM(D58:D61)</f>
        <v>0</v>
      </c>
      <c r="E57" s="4">
        <f>SUM(E58:E61)</f>
        <v>746.97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481.43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265.54000000000002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>SUM(D63:D69)</f>
        <v>0</v>
      </c>
      <c r="E62" s="4">
        <f>SUM(E63:E69)</f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>SUM(D71:D79)</f>
        <v>0</v>
      </c>
      <c r="E70" s="4">
        <f>SUM(E71:E79)</f>
        <v>1404.47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1380.47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24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>SUM(D87:D93)</f>
        <v>0</v>
      </c>
      <c r="E86" s="4">
        <f>SUM(E87:E93)</f>
        <v>553.08000000000004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553.08000000000004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>D95+D100+D108</f>
        <v>0</v>
      </c>
      <c r="E94" s="4">
        <f>E95+E100+E108</f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>SUM(D96:D99)</f>
        <v>0</v>
      </c>
      <c r="E95" s="4">
        <f>SUM(E96:E99)</f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>SUM(D101:D107)</f>
        <v>0</v>
      </c>
      <c r="E100" s="4">
        <f>SUM(E101:E107)</f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>SUM(D109:D112)</f>
        <v>0</v>
      </c>
      <c r="E108" s="4">
        <f>SUM(E109:E112)</f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>D114+D117+D121</f>
        <v>0</v>
      </c>
      <c r="E113" s="4">
        <f>E114+E117+E121</f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>SUM(D115:D116)</f>
        <v>0</v>
      </c>
      <c r="E114" s="4">
        <f>SUM(E115:E116)</f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>SUM(D118:D120)</f>
        <v>0</v>
      </c>
      <c r="E117" s="4">
        <f>SUM(E118:E120)</f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>SUM(D124:D125)</f>
        <v>0</v>
      </c>
      <c r="E123" s="4">
        <f>SUM(E124:E125)</f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>SUM(D127:D128)</f>
        <v>0</v>
      </c>
      <c r="E126" s="4">
        <f>SUM(E127:E128)</f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>SUM(D130:D133)</f>
        <v>0</v>
      </c>
      <c r="E129" s="4">
        <f>SUM(E130:E133)</f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>SUM(D139:D141)</f>
        <v>0</v>
      </c>
      <c r="E138" s="4">
        <f>SUM(E139:E141)</f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>SUM(D143:D145)</f>
        <v>0</v>
      </c>
      <c r="E142" s="4">
        <f>SUM(E143:E145)</f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>SUM(D150:D153)</f>
        <v>0</v>
      </c>
      <c r="E149" s="4">
        <f>SUM(E150:E153)</f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>D155+D161</f>
        <v>0</v>
      </c>
      <c r="E154" s="4">
        <f>E155+E161</f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>SUM(D156:D160)</f>
        <v>0</v>
      </c>
      <c r="E155" s="4">
        <f>SUM(E156:E160)</f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>SUM(D162:D164)</f>
        <v>0</v>
      </c>
      <c r="E161" s="4">
        <f>SUM(E162:E164)</f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>D166+D170+D175+D181</f>
        <v>0</v>
      </c>
      <c r="E165" s="4">
        <f>E166+E170+E175+E181</f>
        <v>1545896.55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>SUM(D167:D169)</f>
        <v>0</v>
      </c>
      <c r="E166" s="4">
        <f>SUM(E167:E169)</f>
        <v>1545896.55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>
        <v>1545896.55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>SUM(D171:D174)</f>
        <v>0</v>
      </c>
      <c r="E170" s="4">
        <f>SUM(E171:E174)</f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>SUM(D176:D180)</f>
        <v>0</v>
      </c>
      <c r="E175" s="4">
        <f>SUM(E176:E180)</f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>D189+D193</f>
        <v>0</v>
      </c>
      <c r="E188" s="4">
        <f>E189+E193</f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>SUM(D190:D192)</f>
        <v>0</v>
      </c>
      <c r="E189" s="4">
        <f>SUM(E190:E192)</f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>SUM(D194:D199)</f>
        <v>0</v>
      </c>
      <c r="E193" s="4">
        <f>SUM(E194:E199)</f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>D201+D206+D215+D220+D225+D228</f>
        <v>0</v>
      </c>
      <c r="E200" s="4">
        <f>E201+E206+E215+E220+E225+E228</f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>SUM(D207:D214)</f>
        <v>0</v>
      </c>
      <c r="E206" s="4">
        <f>SUM(E207:E214)</f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>SUM(D216:D219)</f>
        <v>0</v>
      </c>
      <c r="E215" s="4">
        <f>SUM(E216:E219)</f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>SUM(D221:D224)</f>
        <v>0</v>
      </c>
      <c r="E220" s="4">
        <f>SUM(E221:E224)</f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>SUM(D226:D227)</f>
        <v>0</v>
      </c>
      <c r="E225" s="4">
        <f>SUM(E226:E227)</f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>SUM(D229:D232)</f>
        <v>0</v>
      </c>
      <c r="E228" s="4">
        <f>SUM(E229:E232)</f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>D238</f>
        <v>0</v>
      </c>
      <c r="E237" s="4">
        <f>E238</f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>SUM(D240:D243)</f>
        <v>0</v>
      </c>
      <c r="E239" s="4">
        <f>SUM(E240:E243)</f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>
        <v>117479.35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>
        <v>41836.65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>
        <v>2367882.34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sqref="A279 C5:E5 C279:E279 F320:F333 F2:XFD318 F425:XFD1048576 A280:E318 A385:E409 F334:XFD409 A424:E1048576 A334:E374 A3:C3 A6:E278 A4:E4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XFD1" name="Range1_7"/>
    <protectedRange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  <c r="G9" s="74">
        <v>0</v>
      </c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  <c r="G10" s="74">
        <v>0</v>
      </c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  <c r="G12" s="74">
        <v>0</v>
      </c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  <c r="G13" s="74">
        <v>0</v>
      </c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  <c r="G15" s="67">
        <v>0</v>
      </c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  <c r="G16" s="67">
        <v>0</v>
      </c>
    </row>
    <row r="17" spans="1:7" x14ac:dyDescent="0.2">
      <c r="A17" s="38">
        <v>6323</v>
      </c>
      <c r="B17" s="39" t="s">
        <v>34</v>
      </c>
      <c r="C17" s="37" t="s">
        <v>35</v>
      </c>
      <c r="D17" s="5"/>
      <c r="E17" s="5">
        <v>0</v>
      </c>
      <c r="F17" s="72"/>
      <c r="G17" s="67">
        <v>0</v>
      </c>
    </row>
    <row r="18" spans="1:7" x14ac:dyDescent="0.2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  <c r="G18" s="67">
        <v>0</v>
      </c>
    </row>
    <row r="19" spans="1:7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7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7" x14ac:dyDescent="0.2">
      <c r="A21" s="38" t="s">
        <v>42</v>
      </c>
      <c r="B21" s="39" t="s">
        <v>43</v>
      </c>
      <c r="C21" s="40" t="s">
        <v>42</v>
      </c>
      <c r="D21" s="5"/>
      <c r="E21" s="5">
        <v>0</v>
      </c>
      <c r="F21" s="72"/>
      <c r="G21" s="67">
        <v>0</v>
      </c>
    </row>
    <row r="22" spans="1:7" x14ac:dyDescent="0.2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  <c r="G22" s="67">
        <v>0</v>
      </c>
    </row>
    <row r="23" spans="1:7" ht="24" x14ac:dyDescent="0.2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  <c r="G23" s="67">
        <v>0</v>
      </c>
    </row>
    <row r="24" spans="1:7" ht="24" x14ac:dyDescent="0.2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  <c r="G24" s="67">
        <v>0</v>
      </c>
    </row>
    <row r="25" spans="1:7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7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  <c r="G26" s="75">
        <v>0</v>
      </c>
    </row>
    <row r="27" spans="1:7" s="75" customFormat="1" x14ac:dyDescent="0.2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  <c r="G27" s="75">
        <v>0</v>
      </c>
    </row>
    <row r="28" spans="1:7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>
        <v>0</v>
      </c>
      <c r="F28" s="72"/>
      <c r="G28" s="75">
        <v>0</v>
      </c>
    </row>
    <row r="29" spans="1:7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>
        <v>0</v>
      </c>
      <c r="F29" s="72"/>
      <c r="G29" s="75">
        <v>0</v>
      </c>
    </row>
    <row r="30" spans="1:7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7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0</v>
      </c>
      <c r="G31" s="72">
        <v>0</v>
      </c>
    </row>
    <row r="32" spans="1:7" s="72" customFormat="1" x14ac:dyDescent="0.2">
      <c r="A32" s="44">
        <v>6392</v>
      </c>
      <c r="B32" s="45" t="s">
        <v>64</v>
      </c>
      <c r="C32" s="43" t="s">
        <v>65</v>
      </c>
      <c r="D32" s="6"/>
      <c r="E32" s="6">
        <v>0</v>
      </c>
      <c r="G32" s="72">
        <v>0</v>
      </c>
    </row>
    <row r="33" spans="1:7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0</v>
      </c>
      <c r="G33" s="72">
        <v>0</v>
      </c>
    </row>
    <row r="34" spans="1:7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>
        <v>0</v>
      </c>
      <c r="G34" s="72">
        <v>0</v>
      </c>
    </row>
    <row r="35" spans="1:7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7" x14ac:dyDescent="0.2">
      <c r="A36" s="48">
        <v>6711</v>
      </c>
      <c r="B36" s="39" t="s">
        <v>72</v>
      </c>
      <c r="C36" s="47" t="s">
        <v>73</v>
      </c>
      <c r="D36" s="7"/>
      <c r="E36" s="7">
        <v>0</v>
      </c>
      <c r="F36" s="72"/>
      <c r="G36" s="67">
        <v>0</v>
      </c>
    </row>
    <row r="37" spans="1:7" ht="24" x14ac:dyDescent="0.2">
      <c r="A37" s="48">
        <v>6712</v>
      </c>
      <c r="B37" s="49" t="s">
        <v>74</v>
      </c>
      <c r="C37" s="47" t="s">
        <v>75</v>
      </c>
      <c r="D37" s="7"/>
      <c r="E37" s="7">
        <v>0</v>
      </c>
      <c r="F37" s="72"/>
      <c r="G37" s="67">
        <v>0</v>
      </c>
    </row>
    <row r="38" spans="1:7" ht="24" x14ac:dyDescent="0.2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  <c r="G38" s="67">
        <v>0</v>
      </c>
    </row>
    <row r="39" spans="1:7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v>0</v>
      </c>
      <c r="F39" s="72"/>
      <c r="G39" s="73">
        <v>0</v>
      </c>
    </row>
    <row r="40" spans="1:7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7" x14ac:dyDescent="0.2">
      <c r="A41" s="48">
        <v>8413</v>
      </c>
      <c r="B41" s="50" t="s">
        <v>82</v>
      </c>
      <c r="C41" s="47" t="s">
        <v>83</v>
      </c>
      <c r="D41" s="7"/>
      <c r="E41" s="7">
        <v>0</v>
      </c>
      <c r="F41" s="72"/>
      <c r="G41" s="67">
        <v>0</v>
      </c>
    </row>
    <row r="42" spans="1:7" x14ac:dyDescent="0.2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  <c r="G42" s="67">
        <v>0</v>
      </c>
    </row>
    <row r="43" spans="1:7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7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7" ht="12.75" customHeight="1" x14ac:dyDescent="0.2">
      <c r="A45" s="48">
        <v>31</v>
      </c>
      <c r="B45" s="50" t="s">
        <v>88</v>
      </c>
      <c r="C45" s="47" t="s">
        <v>89</v>
      </c>
      <c r="D45" s="4">
        <f>D46+D51+D52</f>
        <v>0</v>
      </c>
      <c r="E45" s="4">
        <f>E46+E51+E52</f>
        <v>0</v>
      </c>
    </row>
    <row r="46" spans="1:7" ht="12.75" customHeight="1" x14ac:dyDescent="0.2">
      <c r="A46" s="48">
        <v>311</v>
      </c>
      <c r="B46" s="50" t="s">
        <v>90</v>
      </c>
      <c r="C46" s="47" t="s">
        <v>91</v>
      </c>
      <c r="D46" s="4">
        <f>SUM(D47:D50)</f>
        <v>0</v>
      </c>
      <c r="E46" s="4">
        <f>SUM(E47:E50)</f>
        <v>0</v>
      </c>
    </row>
    <row r="47" spans="1:7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0</v>
      </c>
      <c r="G47" s="67">
        <v>0</v>
      </c>
    </row>
    <row r="48" spans="1:7" ht="12.75" customHeight="1" x14ac:dyDescent="0.2">
      <c r="A48" s="48">
        <v>3112</v>
      </c>
      <c r="B48" s="50" t="s">
        <v>94</v>
      </c>
      <c r="C48" s="47" t="s">
        <v>95</v>
      </c>
      <c r="D48" s="7"/>
      <c r="E48" s="7">
        <v>0</v>
      </c>
      <c r="G48" s="67">
        <v>0</v>
      </c>
    </row>
    <row r="49" spans="1:7" ht="12.75" customHeight="1" x14ac:dyDescent="0.2">
      <c r="A49" s="48">
        <v>3113</v>
      </c>
      <c r="B49" s="39" t="s">
        <v>96</v>
      </c>
      <c r="C49" s="47" t="s">
        <v>97</v>
      </c>
      <c r="D49" s="7"/>
      <c r="E49" s="7">
        <v>0</v>
      </c>
      <c r="G49" s="67">
        <v>0</v>
      </c>
    </row>
    <row r="50" spans="1:7" ht="12.75" customHeight="1" x14ac:dyDescent="0.2">
      <c r="A50" s="48">
        <v>3114</v>
      </c>
      <c r="B50" s="39" t="s">
        <v>98</v>
      </c>
      <c r="C50" s="47" t="s">
        <v>99</v>
      </c>
      <c r="D50" s="7"/>
      <c r="E50" s="7">
        <v>0</v>
      </c>
      <c r="G50" s="67">
        <v>0</v>
      </c>
    </row>
    <row r="51" spans="1:7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0</v>
      </c>
      <c r="G51" s="67">
        <v>0</v>
      </c>
    </row>
    <row r="52" spans="1:7" ht="12.75" customHeight="1" x14ac:dyDescent="0.2">
      <c r="A52" s="48">
        <v>313</v>
      </c>
      <c r="B52" s="39" t="s">
        <v>102</v>
      </c>
      <c r="C52" s="47" t="s">
        <v>103</v>
      </c>
      <c r="D52" s="4">
        <f>SUM(D53:D55)</f>
        <v>0</v>
      </c>
      <c r="E52" s="4">
        <f>SUM(E53:E55)</f>
        <v>0</v>
      </c>
    </row>
    <row r="53" spans="1:7" ht="12.75" customHeight="1" x14ac:dyDescent="0.2">
      <c r="A53" s="48">
        <v>3131</v>
      </c>
      <c r="B53" s="39" t="s">
        <v>104</v>
      </c>
      <c r="C53" s="47" t="s">
        <v>105</v>
      </c>
      <c r="D53" s="7"/>
      <c r="E53" s="7">
        <v>0</v>
      </c>
      <c r="G53" s="67">
        <v>0</v>
      </c>
    </row>
    <row r="54" spans="1:7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0</v>
      </c>
      <c r="G54" s="67">
        <v>0</v>
      </c>
    </row>
    <row r="55" spans="1:7" ht="12.75" customHeight="1" x14ac:dyDescent="0.2">
      <c r="A55" s="48">
        <v>3133</v>
      </c>
      <c r="B55" s="50" t="s">
        <v>108</v>
      </c>
      <c r="C55" s="47" t="s">
        <v>109</v>
      </c>
      <c r="D55" s="7"/>
      <c r="E55" s="7">
        <v>0</v>
      </c>
      <c r="G55" s="67">
        <v>0</v>
      </c>
    </row>
    <row r="56" spans="1:7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7" ht="12.75" customHeight="1" x14ac:dyDescent="0.2">
      <c r="A57" s="48">
        <v>321</v>
      </c>
      <c r="B57" s="50" t="s">
        <v>112</v>
      </c>
      <c r="C57" s="47" t="s">
        <v>113</v>
      </c>
      <c r="D57" s="4">
        <f>SUM(D58:D61)</f>
        <v>0</v>
      </c>
      <c r="E57" s="4">
        <f>SUM(E58:E61)</f>
        <v>0</v>
      </c>
    </row>
    <row r="58" spans="1:7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0</v>
      </c>
      <c r="G58" s="67">
        <v>0</v>
      </c>
    </row>
    <row r="59" spans="1:7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0</v>
      </c>
      <c r="G59" s="67">
        <v>0</v>
      </c>
    </row>
    <row r="60" spans="1:7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0</v>
      </c>
      <c r="G60" s="67">
        <v>0</v>
      </c>
    </row>
    <row r="61" spans="1:7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0</v>
      </c>
      <c r="G61" s="67">
        <v>0</v>
      </c>
    </row>
    <row r="62" spans="1:7" ht="12.75" customHeight="1" x14ac:dyDescent="0.2">
      <c r="A62" s="48">
        <v>322</v>
      </c>
      <c r="B62" s="50" t="s">
        <v>122</v>
      </c>
      <c r="C62" s="47" t="s">
        <v>123</v>
      </c>
      <c r="D62" s="4">
        <f>SUM(D63:D69)</f>
        <v>0</v>
      </c>
      <c r="E62" s="4">
        <v>0</v>
      </c>
      <c r="G62" s="67">
        <v>0</v>
      </c>
    </row>
    <row r="63" spans="1:7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0</v>
      </c>
      <c r="G63" s="67">
        <v>0</v>
      </c>
    </row>
    <row r="64" spans="1:7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0</v>
      </c>
      <c r="G64" s="67">
        <v>0</v>
      </c>
    </row>
    <row r="65" spans="1:7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0</v>
      </c>
      <c r="G65" s="67">
        <v>0</v>
      </c>
    </row>
    <row r="66" spans="1:7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0</v>
      </c>
      <c r="G66" s="67">
        <v>0</v>
      </c>
    </row>
    <row r="67" spans="1:7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0</v>
      </c>
      <c r="G67" s="67">
        <v>0</v>
      </c>
    </row>
    <row r="68" spans="1:7" ht="12.75" customHeight="1" x14ac:dyDescent="0.2">
      <c r="A68" s="48">
        <v>3226</v>
      </c>
      <c r="B68" s="39" t="s">
        <v>134</v>
      </c>
      <c r="C68" s="47" t="s">
        <v>135</v>
      </c>
      <c r="D68" s="7"/>
      <c r="E68" s="7">
        <v>0</v>
      </c>
      <c r="G68" s="67">
        <v>0</v>
      </c>
    </row>
    <row r="69" spans="1:7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7" ht="12.75" customHeight="1" x14ac:dyDescent="0.2">
      <c r="A70" s="48">
        <v>323</v>
      </c>
      <c r="B70" s="39" t="s">
        <v>138</v>
      </c>
      <c r="C70" s="47" t="s">
        <v>139</v>
      </c>
      <c r="D70" s="4">
        <f>SUM(D71:D79)</f>
        <v>0</v>
      </c>
      <c r="E70" s="4">
        <f>SUM(E71:E79)</f>
        <v>0</v>
      </c>
    </row>
    <row r="71" spans="1:7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0</v>
      </c>
      <c r="G71" s="67">
        <v>0</v>
      </c>
    </row>
    <row r="72" spans="1:7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v>0</v>
      </c>
      <c r="G72" s="67">
        <v>0</v>
      </c>
    </row>
    <row r="73" spans="1:7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0</v>
      </c>
      <c r="G73" s="67">
        <v>0</v>
      </c>
    </row>
    <row r="74" spans="1:7" ht="12.75" customHeight="1" x14ac:dyDescent="0.2">
      <c r="A74" s="48">
        <v>3234</v>
      </c>
      <c r="B74" s="39" t="s">
        <v>146</v>
      </c>
      <c r="C74" s="47" t="s">
        <v>147</v>
      </c>
      <c r="D74" s="7"/>
      <c r="E74" s="7">
        <v>0</v>
      </c>
      <c r="G74" s="67">
        <v>0</v>
      </c>
    </row>
    <row r="75" spans="1:7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0</v>
      </c>
      <c r="G75" s="67">
        <v>0</v>
      </c>
    </row>
    <row r="76" spans="1:7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0</v>
      </c>
      <c r="G76" s="67">
        <v>0</v>
      </c>
    </row>
    <row r="77" spans="1:7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0</v>
      </c>
      <c r="G77" s="67">
        <v>0</v>
      </c>
    </row>
    <row r="78" spans="1:7" ht="12.75" customHeight="1" x14ac:dyDescent="0.2">
      <c r="A78" s="48">
        <v>3238</v>
      </c>
      <c r="B78" s="50" t="s">
        <v>154</v>
      </c>
      <c r="C78" s="47" t="s">
        <v>155</v>
      </c>
      <c r="D78" s="7"/>
      <c r="E78" s="7">
        <v>0</v>
      </c>
      <c r="G78" s="67">
        <v>0</v>
      </c>
    </row>
    <row r="79" spans="1:7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0</v>
      </c>
      <c r="G79" s="67">
        <v>0</v>
      </c>
    </row>
    <row r="80" spans="1:7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0</v>
      </c>
      <c r="G80" s="67">
        <v>0</v>
      </c>
    </row>
    <row r="81" spans="1:7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7" x14ac:dyDescent="0.2">
      <c r="A82" s="38" t="s">
        <v>162</v>
      </c>
      <c r="B82" s="39" t="s">
        <v>163</v>
      </c>
      <c r="C82" s="40" t="s">
        <v>162</v>
      </c>
      <c r="D82" s="5"/>
      <c r="E82" s="5">
        <v>0</v>
      </c>
      <c r="G82" s="67">
        <v>0</v>
      </c>
    </row>
    <row r="83" spans="1:7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>
        <v>0</v>
      </c>
      <c r="G83" s="67">
        <v>0</v>
      </c>
    </row>
    <row r="84" spans="1:7" x14ac:dyDescent="0.2">
      <c r="A84" s="38" t="s">
        <v>166</v>
      </c>
      <c r="B84" s="39" t="s">
        <v>167</v>
      </c>
      <c r="C84" s="40" t="s">
        <v>166</v>
      </c>
      <c r="D84" s="5"/>
      <c r="E84" s="5">
        <v>0</v>
      </c>
      <c r="G84" s="67">
        <v>0</v>
      </c>
    </row>
    <row r="85" spans="1:7" x14ac:dyDescent="0.2">
      <c r="A85" s="38" t="s">
        <v>168</v>
      </c>
      <c r="B85" s="39" t="s">
        <v>169</v>
      </c>
      <c r="C85" s="40" t="s">
        <v>168</v>
      </c>
      <c r="D85" s="5"/>
      <c r="E85" s="5">
        <v>0</v>
      </c>
      <c r="G85" s="67">
        <v>0</v>
      </c>
    </row>
    <row r="86" spans="1:7" ht="12.75" customHeight="1" x14ac:dyDescent="0.2">
      <c r="A86" s="48">
        <v>329</v>
      </c>
      <c r="B86" s="50" t="s">
        <v>170</v>
      </c>
      <c r="C86" s="47" t="s">
        <v>171</v>
      </c>
      <c r="D86" s="4">
        <f>SUM(D87:D93)</f>
        <v>0</v>
      </c>
      <c r="E86" s="4">
        <f>SUM(E87:E93)</f>
        <v>0</v>
      </c>
    </row>
    <row r="87" spans="1:7" ht="12.75" customHeight="1" x14ac:dyDescent="0.2">
      <c r="A87" s="48">
        <v>3291</v>
      </c>
      <c r="B87" s="51" t="s">
        <v>172</v>
      </c>
      <c r="C87" s="47" t="s">
        <v>173</v>
      </c>
      <c r="D87" s="7"/>
      <c r="E87" s="7">
        <v>0</v>
      </c>
      <c r="G87" s="67">
        <v>0</v>
      </c>
    </row>
    <row r="88" spans="1:7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0</v>
      </c>
      <c r="G88" s="67">
        <v>0</v>
      </c>
    </row>
    <row r="89" spans="1:7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0</v>
      </c>
      <c r="G89" s="67">
        <v>0</v>
      </c>
    </row>
    <row r="90" spans="1:7" ht="12.75" customHeight="1" x14ac:dyDescent="0.2">
      <c r="A90" s="48">
        <v>3294</v>
      </c>
      <c r="B90" s="50" t="s">
        <v>178</v>
      </c>
      <c r="C90" s="47" t="s">
        <v>179</v>
      </c>
      <c r="D90" s="7"/>
      <c r="E90" s="7">
        <v>0</v>
      </c>
      <c r="G90" s="67">
        <v>0</v>
      </c>
    </row>
    <row r="91" spans="1:7" ht="12.75" customHeight="1" x14ac:dyDescent="0.2">
      <c r="A91" s="48">
        <v>3295</v>
      </c>
      <c r="B91" s="50" t="s">
        <v>180</v>
      </c>
      <c r="C91" s="47" t="s">
        <v>181</v>
      </c>
      <c r="D91" s="7"/>
      <c r="E91" s="7">
        <v>0</v>
      </c>
      <c r="G91" s="67">
        <v>0</v>
      </c>
    </row>
    <row r="92" spans="1:7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>
        <v>0</v>
      </c>
      <c r="G92" s="67">
        <v>0</v>
      </c>
    </row>
    <row r="93" spans="1:7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0</v>
      </c>
      <c r="G93" s="67">
        <v>0</v>
      </c>
    </row>
    <row r="94" spans="1:7" ht="12.75" customHeight="1" x14ac:dyDescent="0.2">
      <c r="A94" s="48">
        <v>34</v>
      </c>
      <c r="B94" s="51" t="s">
        <v>186</v>
      </c>
      <c r="C94" s="47" t="s">
        <v>187</v>
      </c>
      <c r="D94" s="4">
        <f>D95+D100+D108</f>
        <v>0</v>
      </c>
      <c r="E94" s="4">
        <f>E95+E100+E108</f>
        <v>0</v>
      </c>
    </row>
    <row r="95" spans="1:7" ht="12.75" customHeight="1" x14ac:dyDescent="0.2">
      <c r="A95" s="48">
        <v>341</v>
      </c>
      <c r="B95" s="50" t="s">
        <v>188</v>
      </c>
      <c r="C95" s="47" t="s">
        <v>189</v>
      </c>
      <c r="D95" s="4">
        <f>SUM(D96:D99)</f>
        <v>0</v>
      </c>
      <c r="E95" s="4">
        <f>SUM(E96:E99)</f>
        <v>0</v>
      </c>
    </row>
    <row r="96" spans="1:7" ht="12.75" customHeight="1" x14ac:dyDescent="0.2">
      <c r="A96" s="48">
        <v>3411</v>
      </c>
      <c r="B96" s="50" t="s">
        <v>190</v>
      </c>
      <c r="C96" s="47" t="s">
        <v>191</v>
      </c>
      <c r="D96" s="7"/>
      <c r="E96" s="7">
        <v>0</v>
      </c>
      <c r="G96" s="67">
        <v>0</v>
      </c>
    </row>
    <row r="97" spans="1:7" ht="12.75" customHeight="1" x14ac:dyDescent="0.2">
      <c r="A97" s="48">
        <v>3412</v>
      </c>
      <c r="B97" s="50" t="s">
        <v>192</v>
      </c>
      <c r="C97" s="47" t="s">
        <v>193</v>
      </c>
      <c r="D97" s="7"/>
      <c r="E97" s="7">
        <v>0</v>
      </c>
      <c r="G97" s="67">
        <v>0</v>
      </c>
    </row>
    <row r="98" spans="1:7" ht="12.75" customHeight="1" x14ac:dyDescent="0.2">
      <c r="A98" s="48">
        <v>3413</v>
      </c>
      <c r="B98" s="50" t="s">
        <v>194</v>
      </c>
      <c r="C98" s="47" t="s">
        <v>195</v>
      </c>
      <c r="D98" s="7"/>
      <c r="E98" s="7">
        <v>0</v>
      </c>
      <c r="G98" s="67">
        <v>0</v>
      </c>
    </row>
    <row r="99" spans="1:7" ht="12.75" customHeight="1" x14ac:dyDescent="0.2">
      <c r="A99" s="48">
        <v>3419</v>
      </c>
      <c r="B99" s="50" t="s">
        <v>196</v>
      </c>
      <c r="C99" s="47" t="s">
        <v>197</v>
      </c>
      <c r="D99" s="7"/>
      <c r="E99" s="7">
        <v>0</v>
      </c>
      <c r="G99" s="67">
        <v>0</v>
      </c>
    </row>
    <row r="100" spans="1:7" ht="12.75" customHeight="1" x14ac:dyDescent="0.2">
      <c r="A100" s="48">
        <v>342</v>
      </c>
      <c r="B100" s="50" t="s">
        <v>198</v>
      </c>
      <c r="C100" s="47" t="s">
        <v>199</v>
      </c>
      <c r="D100" s="4">
        <f>SUM(D101:D107)</f>
        <v>0</v>
      </c>
      <c r="E100" s="4">
        <f>SUM(E101:E107)</f>
        <v>0</v>
      </c>
    </row>
    <row r="101" spans="1:7" ht="24" x14ac:dyDescent="0.2">
      <c r="A101" s="48">
        <v>3421</v>
      </c>
      <c r="B101" s="50" t="s">
        <v>200</v>
      </c>
      <c r="C101" s="47" t="s">
        <v>201</v>
      </c>
      <c r="D101" s="7"/>
      <c r="E101" s="7">
        <v>0</v>
      </c>
      <c r="G101" s="67">
        <v>0</v>
      </c>
    </row>
    <row r="102" spans="1:7" ht="24" x14ac:dyDescent="0.2">
      <c r="A102" s="48">
        <v>3422</v>
      </c>
      <c r="B102" s="51" t="s">
        <v>202</v>
      </c>
      <c r="C102" s="47" t="s">
        <v>203</v>
      </c>
      <c r="D102" s="7"/>
      <c r="E102" s="7">
        <v>0</v>
      </c>
      <c r="G102" s="67">
        <v>0</v>
      </c>
    </row>
    <row r="103" spans="1:7" ht="24" x14ac:dyDescent="0.2">
      <c r="A103" s="48">
        <v>3423</v>
      </c>
      <c r="B103" s="51" t="s">
        <v>204</v>
      </c>
      <c r="C103" s="47" t="s">
        <v>205</v>
      </c>
      <c r="D103" s="7"/>
      <c r="E103" s="7">
        <v>0</v>
      </c>
      <c r="G103" s="67">
        <v>0</v>
      </c>
    </row>
    <row r="104" spans="1:7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>
        <v>0</v>
      </c>
      <c r="G104" s="67">
        <v>0</v>
      </c>
    </row>
    <row r="105" spans="1:7" x14ac:dyDescent="0.2">
      <c r="A105" s="48">
        <v>3426</v>
      </c>
      <c r="B105" s="50" t="s">
        <v>208</v>
      </c>
      <c r="C105" s="47" t="s">
        <v>209</v>
      </c>
      <c r="D105" s="7"/>
      <c r="E105" s="7">
        <v>0</v>
      </c>
      <c r="G105" s="67">
        <v>0</v>
      </c>
    </row>
    <row r="106" spans="1:7" ht="24" x14ac:dyDescent="0.2">
      <c r="A106" s="48">
        <v>3427</v>
      </c>
      <c r="B106" s="50" t="s">
        <v>210</v>
      </c>
      <c r="C106" s="47" t="s">
        <v>211</v>
      </c>
      <c r="D106" s="7"/>
      <c r="E106" s="7">
        <v>0</v>
      </c>
      <c r="G106" s="67">
        <v>0</v>
      </c>
    </row>
    <row r="107" spans="1:7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>
        <v>0</v>
      </c>
      <c r="G107" s="67">
        <v>0</v>
      </c>
    </row>
    <row r="108" spans="1:7" ht="12.75" customHeight="1" x14ac:dyDescent="0.2">
      <c r="A108" s="48">
        <v>343</v>
      </c>
      <c r="B108" s="39" t="s">
        <v>214</v>
      </c>
      <c r="C108" s="47" t="s">
        <v>215</v>
      </c>
      <c r="D108" s="4">
        <f>SUM(D109:D112)</f>
        <v>0</v>
      </c>
      <c r="E108" s="4">
        <f>SUM(E109:E112)</f>
        <v>0</v>
      </c>
    </row>
    <row r="109" spans="1:7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0</v>
      </c>
      <c r="G109" s="67">
        <v>0</v>
      </c>
    </row>
    <row r="110" spans="1:7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>
        <v>0</v>
      </c>
      <c r="G110" s="67">
        <v>0</v>
      </c>
    </row>
    <row r="111" spans="1:7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>
        <v>0</v>
      </c>
      <c r="G111" s="67">
        <v>0</v>
      </c>
    </row>
    <row r="112" spans="1:7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>
        <v>0</v>
      </c>
      <c r="G112" s="67">
        <v>0</v>
      </c>
    </row>
    <row r="113" spans="1:7" ht="12.75" customHeight="1" x14ac:dyDescent="0.2">
      <c r="A113" s="48">
        <v>35</v>
      </c>
      <c r="B113" s="39" t="s">
        <v>224</v>
      </c>
      <c r="C113" s="47" t="s">
        <v>225</v>
      </c>
      <c r="D113" s="4">
        <f>D114+D117+D121</f>
        <v>0</v>
      </c>
      <c r="E113" s="4">
        <f>E114+E117+E121</f>
        <v>0</v>
      </c>
    </row>
    <row r="114" spans="1:7" ht="24" x14ac:dyDescent="0.2">
      <c r="A114" s="48">
        <v>351</v>
      </c>
      <c r="B114" s="39" t="s">
        <v>226</v>
      </c>
      <c r="C114" s="47" t="s">
        <v>227</v>
      </c>
      <c r="D114" s="4">
        <f>SUM(D115:D116)</f>
        <v>0</v>
      </c>
      <c r="E114" s="4">
        <f>SUM(E115:E116)</f>
        <v>0</v>
      </c>
    </row>
    <row r="115" spans="1:7" ht="24" x14ac:dyDescent="0.2">
      <c r="A115" s="48">
        <v>3511</v>
      </c>
      <c r="B115" s="39" t="s">
        <v>228</v>
      </c>
      <c r="C115" s="47" t="s">
        <v>229</v>
      </c>
      <c r="D115" s="7"/>
      <c r="E115" s="7">
        <v>0</v>
      </c>
      <c r="G115" s="67">
        <v>0</v>
      </c>
    </row>
    <row r="116" spans="1:7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>
        <v>0</v>
      </c>
      <c r="G116" s="67">
        <v>0</v>
      </c>
    </row>
    <row r="117" spans="1:7" ht="36" x14ac:dyDescent="0.2">
      <c r="A117" s="48">
        <v>352</v>
      </c>
      <c r="B117" s="39" t="s">
        <v>232</v>
      </c>
      <c r="C117" s="47" t="s">
        <v>233</v>
      </c>
      <c r="D117" s="4">
        <f>SUM(D118:D120)</f>
        <v>0</v>
      </c>
      <c r="E117" s="4">
        <f>SUM(E118:E120)</f>
        <v>0</v>
      </c>
    </row>
    <row r="118" spans="1:7" ht="24" x14ac:dyDescent="0.2">
      <c r="A118" s="48">
        <v>3521</v>
      </c>
      <c r="B118" s="39" t="s">
        <v>234</v>
      </c>
      <c r="C118" s="47" t="s">
        <v>235</v>
      </c>
      <c r="D118" s="7"/>
      <c r="E118" s="7">
        <v>0</v>
      </c>
      <c r="G118" s="67">
        <v>0</v>
      </c>
    </row>
    <row r="119" spans="1:7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>
        <v>0</v>
      </c>
      <c r="G119" s="67">
        <v>0</v>
      </c>
    </row>
    <row r="120" spans="1:7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>
        <v>0</v>
      </c>
      <c r="G120" s="67">
        <v>0</v>
      </c>
    </row>
    <row r="121" spans="1:7" ht="24" x14ac:dyDescent="0.2">
      <c r="A121" s="48" t="s">
        <v>240</v>
      </c>
      <c r="B121" s="50" t="s">
        <v>241</v>
      </c>
      <c r="C121" s="47" t="s">
        <v>240</v>
      </c>
      <c r="D121" s="7"/>
      <c r="E121" s="7">
        <v>0</v>
      </c>
      <c r="G121" s="67">
        <v>0</v>
      </c>
    </row>
    <row r="122" spans="1:7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7" ht="12.75" customHeight="1" x14ac:dyDescent="0.2">
      <c r="A123" s="48">
        <v>361</v>
      </c>
      <c r="B123" s="50" t="s">
        <v>244</v>
      </c>
      <c r="C123" s="47" t="s">
        <v>245</v>
      </c>
      <c r="D123" s="4">
        <f>SUM(D124:D125)</f>
        <v>0</v>
      </c>
      <c r="E123" s="4">
        <f>SUM(E124:E125)</f>
        <v>0</v>
      </c>
    </row>
    <row r="124" spans="1:7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>
        <v>0</v>
      </c>
      <c r="G124" s="67">
        <v>0</v>
      </c>
    </row>
    <row r="125" spans="1:7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>
        <v>0</v>
      </c>
      <c r="G125" s="67">
        <v>0</v>
      </c>
    </row>
    <row r="126" spans="1:7" ht="24" x14ac:dyDescent="0.2">
      <c r="A126" s="48">
        <v>362</v>
      </c>
      <c r="B126" s="50" t="s">
        <v>250</v>
      </c>
      <c r="C126" s="47" t="s">
        <v>251</v>
      </c>
      <c r="D126" s="4">
        <f>SUM(D127:D128)</f>
        <v>0</v>
      </c>
      <c r="E126" s="4">
        <f>SUM(E127:E128)</f>
        <v>0</v>
      </c>
    </row>
    <row r="127" spans="1:7" ht="24" x14ac:dyDescent="0.2">
      <c r="A127" s="48">
        <v>3621</v>
      </c>
      <c r="B127" s="39" t="s">
        <v>252</v>
      </c>
      <c r="C127" s="47" t="s">
        <v>253</v>
      </c>
      <c r="D127" s="7"/>
      <c r="E127" s="7">
        <v>0</v>
      </c>
      <c r="G127" s="67">
        <v>0</v>
      </c>
    </row>
    <row r="128" spans="1:7" ht="24" x14ac:dyDescent="0.2">
      <c r="A128" s="48">
        <v>3622</v>
      </c>
      <c r="B128" s="39" t="s">
        <v>254</v>
      </c>
      <c r="C128" s="47" t="s">
        <v>255</v>
      </c>
      <c r="D128" s="7"/>
      <c r="E128" s="7">
        <v>0</v>
      </c>
      <c r="G128" s="67">
        <v>0</v>
      </c>
    </row>
    <row r="129" spans="1:7" ht="24" x14ac:dyDescent="0.2">
      <c r="A129" s="48">
        <v>363</v>
      </c>
      <c r="B129" s="39" t="s">
        <v>256</v>
      </c>
      <c r="C129" s="47" t="s">
        <v>257</v>
      </c>
      <c r="D129" s="4">
        <f>SUM(D130:D133)</f>
        <v>0</v>
      </c>
      <c r="E129" s="4">
        <f>SUM(E130:E133)</f>
        <v>0</v>
      </c>
    </row>
    <row r="130" spans="1:7" x14ac:dyDescent="0.2">
      <c r="A130" s="48">
        <v>3631</v>
      </c>
      <c r="B130" s="39" t="s">
        <v>258</v>
      </c>
      <c r="C130" s="47" t="s">
        <v>259</v>
      </c>
      <c r="D130" s="7"/>
      <c r="E130" s="7">
        <v>0</v>
      </c>
      <c r="G130" s="67">
        <v>0</v>
      </c>
    </row>
    <row r="131" spans="1:7" x14ac:dyDescent="0.2">
      <c r="A131" s="48">
        <v>3632</v>
      </c>
      <c r="B131" s="39" t="s">
        <v>260</v>
      </c>
      <c r="C131" s="47" t="s">
        <v>261</v>
      </c>
      <c r="D131" s="7"/>
      <c r="E131" s="7">
        <v>0</v>
      </c>
      <c r="G131" s="67">
        <v>0</v>
      </c>
    </row>
    <row r="132" spans="1:7" ht="24" x14ac:dyDescent="0.2">
      <c r="A132" s="48" t="s">
        <v>262</v>
      </c>
      <c r="B132" s="39" t="s">
        <v>263</v>
      </c>
      <c r="C132" s="47" t="s">
        <v>262</v>
      </c>
      <c r="D132" s="7"/>
      <c r="E132" s="7">
        <v>0</v>
      </c>
      <c r="G132" s="67">
        <v>0</v>
      </c>
    </row>
    <row r="133" spans="1:7" ht="24" x14ac:dyDescent="0.2">
      <c r="A133" s="48" t="s">
        <v>264</v>
      </c>
      <c r="B133" s="39" t="s">
        <v>265</v>
      </c>
      <c r="C133" s="47" t="s">
        <v>264</v>
      </c>
      <c r="D133" s="7"/>
      <c r="E133" s="7">
        <v>0</v>
      </c>
      <c r="G133" s="67">
        <v>0</v>
      </c>
    </row>
    <row r="134" spans="1:7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7" x14ac:dyDescent="0.2">
      <c r="A135" s="38" t="s">
        <v>268</v>
      </c>
      <c r="B135" s="39" t="s">
        <v>269</v>
      </c>
      <c r="C135" s="40" t="s">
        <v>268</v>
      </c>
      <c r="D135" s="5"/>
      <c r="E135" s="5">
        <v>0</v>
      </c>
      <c r="G135" s="67">
        <v>0</v>
      </c>
    </row>
    <row r="136" spans="1:7" x14ac:dyDescent="0.2">
      <c r="A136" s="38" t="s">
        <v>270</v>
      </c>
      <c r="B136" s="39" t="s">
        <v>271</v>
      </c>
      <c r="C136" s="40" t="s">
        <v>270</v>
      </c>
      <c r="D136" s="5"/>
      <c r="E136" s="5">
        <v>0</v>
      </c>
      <c r="G136" s="67">
        <v>0</v>
      </c>
    </row>
    <row r="137" spans="1:7" x14ac:dyDescent="0.2">
      <c r="A137" s="38" t="s">
        <v>272</v>
      </c>
      <c r="B137" s="39" t="s">
        <v>273</v>
      </c>
      <c r="C137" s="40" t="s">
        <v>272</v>
      </c>
      <c r="D137" s="5"/>
      <c r="E137" s="5">
        <v>0</v>
      </c>
      <c r="G137" s="67">
        <v>0</v>
      </c>
    </row>
    <row r="138" spans="1:7" x14ac:dyDescent="0.2">
      <c r="A138" s="48" t="s">
        <v>274</v>
      </c>
      <c r="B138" s="39" t="s">
        <v>275</v>
      </c>
      <c r="C138" s="47" t="s">
        <v>274</v>
      </c>
      <c r="D138" s="4">
        <f>SUM(D139:D141)</f>
        <v>0</v>
      </c>
      <c r="E138" s="4">
        <f>SUM(E139:E141)</f>
        <v>0</v>
      </c>
    </row>
    <row r="139" spans="1:7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>
        <v>0</v>
      </c>
      <c r="G139" s="67">
        <v>0</v>
      </c>
    </row>
    <row r="140" spans="1:7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>
        <v>0</v>
      </c>
      <c r="G140" s="67">
        <v>0</v>
      </c>
    </row>
    <row r="141" spans="1:7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>
        <v>0</v>
      </c>
      <c r="G141" s="67">
        <v>0</v>
      </c>
    </row>
    <row r="142" spans="1:7" ht="24" x14ac:dyDescent="0.2">
      <c r="A142" s="48" t="s">
        <v>282</v>
      </c>
      <c r="B142" s="50" t="s">
        <v>283</v>
      </c>
      <c r="C142" s="47" t="s">
        <v>282</v>
      </c>
      <c r="D142" s="4">
        <f>SUM(D143:D145)</f>
        <v>0</v>
      </c>
      <c r="E142" s="4">
        <f>SUM(E143:E145)</f>
        <v>0</v>
      </c>
    </row>
    <row r="143" spans="1:7" ht="24" x14ac:dyDescent="0.2">
      <c r="A143" s="48">
        <v>3672</v>
      </c>
      <c r="B143" s="50" t="s">
        <v>284</v>
      </c>
      <c r="C143" s="47" t="s">
        <v>285</v>
      </c>
      <c r="D143" s="7"/>
      <c r="E143" s="7">
        <v>0</v>
      </c>
      <c r="G143" s="67">
        <v>0</v>
      </c>
    </row>
    <row r="144" spans="1:7" ht="24" x14ac:dyDescent="0.2">
      <c r="A144" s="48">
        <v>3673</v>
      </c>
      <c r="B144" s="50" t="s">
        <v>286</v>
      </c>
      <c r="C144" s="47" t="s">
        <v>287</v>
      </c>
      <c r="D144" s="7"/>
      <c r="E144" s="7">
        <v>0</v>
      </c>
      <c r="G144" s="67">
        <v>0</v>
      </c>
    </row>
    <row r="145" spans="1:7" ht="24" x14ac:dyDescent="0.2">
      <c r="A145" s="48">
        <v>3674</v>
      </c>
      <c r="B145" s="50" t="s">
        <v>288</v>
      </c>
      <c r="C145" s="47" t="s">
        <v>289</v>
      </c>
      <c r="D145" s="7"/>
      <c r="E145" s="7">
        <v>0</v>
      </c>
      <c r="G145" s="67">
        <v>0</v>
      </c>
    </row>
    <row r="146" spans="1:7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7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>
        <v>0</v>
      </c>
      <c r="G147" s="67">
        <v>0</v>
      </c>
    </row>
    <row r="148" spans="1:7" x14ac:dyDescent="0.2">
      <c r="A148" s="48" t="s">
        <v>294</v>
      </c>
      <c r="B148" s="50" t="s">
        <v>295</v>
      </c>
      <c r="C148" s="47" t="s">
        <v>294</v>
      </c>
      <c r="D148" s="7"/>
      <c r="E148" s="7">
        <v>0</v>
      </c>
      <c r="G148" s="67">
        <v>0</v>
      </c>
    </row>
    <row r="149" spans="1:7" ht="24" x14ac:dyDescent="0.2">
      <c r="A149" s="48" t="s">
        <v>296</v>
      </c>
      <c r="B149" s="50" t="s">
        <v>297</v>
      </c>
      <c r="C149" s="47" t="s">
        <v>296</v>
      </c>
      <c r="D149" s="4">
        <f>SUM(D150:D153)</f>
        <v>0</v>
      </c>
      <c r="E149" s="4">
        <f>SUM(E150:E153)</f>
        <v>0</v>
      </c>
    </row>
    <row r="150" spans="1:7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>
        <v>0</v>
      </c>
      <c r="G150" s="67">
        <v>0</v>
      </c>
    </row>
    <row r="151" spans="1:7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>
        <v>0</v>
      </c>
      <c r="G151" s="67">
        <v>0</v>
      </c>
    </row>
    <row r="152" spans="1:7" ht="24" x14ac:dyDescent="0.2">
      <c r="A152" s="48" t="s">
        <v>300</v>
      </c>
      <c r="B152" s="50" t="s">
        <v>66</v>
      </c>
      <c r="C152" s="47" t="s">
        <v>300</v>
      </c>
      <c r="D152" s="7"/>
      <c r="E152" s="7">
        <v>0</v>
      </c>
      <c r="G152" s="67">
        <v>0</v>
      </c>
    </row>
    <row r="153" spans="1:7" ht="24" x14ac:dyDescent="0.2">
      <c r="A153" s="48" t="s">
        <v>301</v>
      </c>
      <c r="B153" s="50" t="s">
        <v>68</v>
      </c>
      <c r="C153" s="47" t="s">
        <v>301</v>
      </c>
      <c r="D153" s="7"/>
      <c r="E153" s="7">
        <v>0</v>
      </c>
      <c r="G153" s="67">
        <v>0</v>
      </c>
    </row>
    <row r="154" spans="1:7" ht="24" x14ac:dyDescent="0.2">
      <c r="A154" s="48">
        <v>37</v>
      </c>
      <c r="B154" s="50" t="s">
        <v>302</v>
      </c>
      <c r="C154" s="47" t="s">
        <v>303</v>
      </c>
      <c r="D154" s="4">
        <f>D155+D161</f>
        <v>0</v>
      </c>
      <c r="E154" s="4">
        <f>E155+E161</f>
        <v>0</v>
      </c>
    </row>
    <row r="155" spans="1:7" ht="24" x14ac:dyDescent="0.2">
      <c r="A155" s="48">
        <v>371</v>
      </c>
      <c r="B155" s="50" t="s">
        <v>304</v>
      </c>
      <c r="C155" s="47" t="s">
        <v>305</v>
      </c>
      <c r="D155" s="4">
        <f>SUM(D156:D160)</f>
        <v>0</v>
      </c>
      <c r="E155" s="4">
        <f>SUM(E156:E160)</f>
        <v>0</v>
      </c>
    </row>
    <row r="156" spans="1:7" ht="24" x14ac:dyDescent="0.2">
      <c r="A156" s="48">
        <v>3711</v>
      </c>
      <c r="B156" s="50" t="s">
        <v>306</v>
      </c>
      <c r="C156" s="47" t="s">
        <v>307</v>
      </c>
      <c r="D156" s="7"/>
      <c r="E156" s="7">
        <v>0</v>
      </c>
      <c r="G156" s="67">
        <v>0</v>
      </c>
    </row>
    <row r="157" spans="1:7" ht="24" x14ac:dyDescent="0.2">
      <c r="A157" s="48">
        <v>3712</v>
      </c>
      <c r="B157" s="50" t="s">
        <v>308</v>
      </c>
      <c r="C157" s="47" t="s">
        <v>309</v>
      </c>
      <c r="D157" s="7"/>
      <c r="E157" s="7">
        <v>0</v>
      </c>
      <c r="G157" s="67">
        <v>0</v>
      </c>
    </row>
    <row r="158" spans="1:7" ht="24" x14ac:dyDescent="0.2">
      <c r="A158" s="48" t="s">
        <v>310</v>
      </c>
      <c r="B158" s="50" t="s">
        <v>311</v>
      </c>
      <c r="C158" s="47" t="s">
        <v>310</v>
      </c>
      <c r="D158" s="7"/>
      <c r="E158" s="7">
        <v>0</v>
      </c>
      <c r="G158" s="67">
        <v>0</v>
      </c>
    </row>
    <row r="159" spans="1:7" ht="24" x14ac:dyDescent="0.2">
      <c r="A159" s="48" t="s">
        <v>312</v>
      </c>
      <c r="B159" s="50" t="s">
        <v>313</v>
      </c>
      <c r="C159" s="47" t="s">
        <v>312</v>
      </c>
      <c r="D159" s="7"/>
      <c r="E159" s="7">
        <v>0</v>
      </c>
      <c r="G159" s="67">
        <v>0</v>
      </c>
    </row>
    <row r="160" spans="1:7" x14ac:dyDescent="0.2">
      <c r="A160" s="48" t="s">
        <v>314</v>
      </c>
      <c r="B160" s="39" t="s">
        <v>315</v>
      </c>
      <c r="C160" s="47" t="s">
        <v>314</v>
      </c>
      <c r="D160" s="7"/>
      <c r="E160" s="7">
        <v>0</v>
      </c>
      <c r="G160" s="67">
        <v>0</v>
      </c>
    </row>
    <row r="161" spans="1:7" ht="24" x14ac:dyDescent="0.2">
      <c r="A161" s="48">
        <v>372</v>
      </c>
      <c r="B161" s="49" t="s">
        <v>316</v>
      </c>
      <c r="C161" s="47" t="s">
        <v>317</v>
      </c>
      <c r="D161" s="4">
        <f>SUM(D162:D164)</f>
        <v>0</v>
      </c>
      <c r="E161" s="4">
        <f>SUM(E162:E164)</f>
        <v>0</v>
      </c>
    </row>
    <row r="162" spans="1:7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>
        <v>0</v>
      </c>
      <c r="G162" s="67">
        <v>0</v>
      </c>
    </row>
    <row r="163" spans="1:7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>
        <v>0</v>
      </c>
      <c r="G163" s="67">
        <v>0</v>
      </c>
    </row>
    <row r="164" spans="1:7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>
        <v>0</v>
      </c>
      <c r="G164" s="67">
        <v>0</v>
      </c>
    </row>
    <row r="165" spans="1:7" ht="24" x14ac:dyDescent="0.2">
      <c r="A165" s="48">
        <v>38</v>
      </c>
      <c r="B165" s="39" t="s">
        <v>324</v>
      </c>
      <c r="C165" s="47" t="s">
        <v>325</v>
      </c>
      <c r="D165" s="4">
        <f>D166+D170+D175+D181</f>
        <v>0</v>
      </c>
      <c r="E165" s="4">
        <f>E166+E170+E175+E181</f>
        <v>0</v>
      </c>
    </row>
    <row r="166" spans="1:7" ht="12.75" customHeight="1" x14ac:dyDescent="0.2">
      <c r="A166" s="48">
        <v>381</v>
      </c>
      <c r="B166" s="50" t="s">
        <v>326</v>
      </c>
      <c r="C166" s="47" t="s">
        <v>327</v>
      </c>
      <c r="D166" s="4">
        <f>SUM(D167:D169)</f>
        <v>0</v>
      </c>
      <c r="E166" s="4">
        <f>SUM(E167:E169)</f>
        <v>0</v>
      </c>
    </row>
    <row r="167" spans="1:7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>
        <v>0</v>
      </c>
      <c r="G167" s="67">
        <v>0</v>
      </c>
    </row>
    <row r="168" spans="1:7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>
        <v>0</v>
      </c>
      <c r="G168" s="67">
        <v>0</v>
      </c>
    </row>
    <row r="169" spans="1:7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>
        <v>0</v>
      </c>
      <c r="G169" s="67">
        <v>0</v>
      </c>
    </row>
    <row r="170" spans="1:7" ht="12.75" customHeight="1" x14ac:dyDescent="0.2">
      <c r="A170" s="48">
        <v>382</v>
      </c>
      <c r="B170" s="39" t="s">
        <v>334</v>
      </c>
      <c r="C170" s="47" t="s">
        <v>335</v>
      </c>
      <c r="D170" s="4">
        <f>SUM(D171:D174)</f>
        <v>0</v>
      </c>
      <c r="E170" s="4">
        <f>SUM(E171:E174)</f>
        <v>0</v>
      </c>
    </row>
    <row r="171" spans="1:7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>
        <v>0</v>
      </c>
      <c r="G171" s="67">
        <v>0</v>
      </c>
    </row>
    <row r="172" spans="1:7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>
        <v>0</v>
      </c>
      <c r="G172" s="67">
        <v>0</v>
      </c>
    </row>
    <row r="173" spans="1:7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>
        <v>0</v>
      </c>
      <c r="G173" s="67">
        <v>0</v>
      </c>
    </row>
    <row r="174" spans="1:7" ht="24" x14ac:dyDescent="0.2">
      <c r="A174" s="48" t="s">
        <v>342</v>
      </c>
      <c r="B174" s="50" t="s">
        <v>343</v>
      </c>
      <c r="C174" s="47" t="s">
        <v>342</v>
      </c>
      <c r="D174" s="7"/>
      <c r="E174" s="7">
        <v>0</v>
      </c>
      <c r="G174" s="67">
        <v>0</v>
      </c>
    </row>
    <row r="175" spans="1:7" ht="12.75" customHeight="1" x14ac:dyDescent="0.2">
      <c r="A175" s="48">
        <v>383</v>
      </c>
      <c r="B175" s="50" t="s">
        <v>344</v>
      </c>
      <c r="C175" s="47" t="s">
        <v>345</v>
      </c>
      <c r="D175" s="4">
        <f>SUM(D176:D180)</f>
        <v>0</v>
      </c>
      <c r="E175" s="4">
        <f>SUM(E176:E180)</f>
        <v>0</v>
      </c>
    </row>
    <row r="176" spans="1:7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>
        <v>0</v>
      </c>
      <c r="G176" s="67">
        <v>0</v>
      </c>
    </row>
    <row r="177" spans="1:7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>
        <v>0</v>
      </c>
      <c r="G177" s="67">
        <v>0</v>
      </c>
    </row>
    <row r="178" spans="1:7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>
        <v>0</v>
      </c>
      <c r="G178" s="67">
        <v>0</v>
      </c>
    </row>
    <row r="179" spans="1:7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>
        <v>0</v>
      </c>
      <c r="G179" s="67">
        <v>0</v>
      </c>
    </row>
    <row r="180" spans="1:7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>
        <v>0</v>
      </c>
      <c r="G180" s="67">
        <v>0</v>
      </c>
    </row>
    <row r="181" spans="1:7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7" ht="24" x14ac:dyDescent="0.2">
      <c r="A182" s="48">
        <v>3861</v>
      </c>
      <c r="B182" s="50" t="s">
        <v>358</v>
      </c>
      <c r="C182" s="47" t="s">
        <v>359</v>
      </c>
      <c r="D182" s="7"/>
      <c r="E182" s="7">
        <v>0</v>
      </c>
      <c r="G182" s="67">
        <v>0</v>
      </c>
    </row>
    <row r="183" spans="1:7" ht="24" x14ac:dyDescent="0.2">
      <c r="A183" s="48">
        <v>3862</v>
      </c>
      <c r="B183" s="39" t="s">
        <v>360</v>
      </c>
      <c r="C183" s="47" t="s">
        <v>361</v>
      </c>
      <c r="D183" s="7"/>
      <c r="E183" s="7">
        <v>0</v>
      </c>
      <c r="G183" s="67">
        <v>0</v>
      </c>
    </row>
    <row r="184" spans="1:7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>
        <v>0</v>
      </c>
      <c r="G184" s="67">
        <v>0</v>
      </c>
    </row>
    <row r="185" spans="1:7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>
        <v>0</v>
      </c>
      <c r="G185" s="67">
        <v>0</v>
      </c>
    </row>
    <row r="186" spans="1:7" ht="24" x14ac:dyDescent="0.2">
      <c r="A186" s="48" t="s">
        <v>366</v>
      </c>
      <c r="B186" s="39" t="s">
        <v>367</v>
      </c>
      <c r="C186" s="47" t="s">
        <v>366</v>
      </c>
      <c r="D186" s="7"/>
      <c r="E186" s="7">
        <v>0</v>
      </c>
      <c r="G186" s="67">
        <v>0</v>
      </c>
    </row>
    <row r="187" spans="1:7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7" x14ac:dyDescent="0.2">
      <c r="A188" s="32">
        <v>41</v>
      </c>
      <c r="B188" s="33" t="s">
        <v>370</v>
      </c>
      <c r="C188" s="47" t="s">
        <v>371</v>
      </c>
      <c r="D188" s="4">
        <f>D189+D193</f>
        <v>0</v>
      </c>
      <c r="E188" s="4">
        <f>E189+E193</f>
        <v>0</v>
      </c>
    </row>
    <row r="189" spans="1:7" ht="12.75" customHeight="1" x14ac:dyDescent="0.2">
      <c r="A189" s="48">
        <v>411</v>
      </c>
      <c r="B189" s="50" t="s">
        <v>372</v>
      </c>
      <c r="C189" s="47" t="s">
        <v>373</v>
      </c>
      <c r="D189" s="4">
        <f>SUM(D190:D192)</f>
        <v>0</v>
      </c>
      <c r="E189" s="4">
        <f>SUM(E190:E192)</f>
        <v>0</v>
      </c>
    </row>
    <row r="190" spans="1:7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>
        <v>0</v>
      </c>
      <c r="G190" s="67">
        <v>0</v>
      </c>
    </row>
    <row r="191" spans="1:7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>
        <v>0</v>
      </c>
      <c r="G191" s="67">
        <v>0</v>
      </c>
    </row>
    <row r="192" spans="1:7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>
        <v>0</v>
      </c>
      <c r="G192" s="67">
        <v>0</v>
      </c>
    </row>
    <row r="193" spans="1:7" ht="12.75" customHeight="1" x14ac:dyDescent="0.2">
      <c r="A193" s="48">
        <v>412</v>
      </c>
      <c r="B193" s="50" t="s">
        <v>380</v>
      </c>
      <c r="C193" s="47" t="s">
        <v>381</v>
      </c>
      <c r="D193" s="4">
        <f>SUM(D194:D199)</f>
        <v>0</v>
      </c>
      <c r="E193" s="4">
        <f>SUM(E194:E199)</f>
        <v>0</v>
      </c>
    </row>
    <row r="194" spans="1:7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>
        <v>0</v>
      </c>
      <c r="G194" s="67">
        <v>0</v>
      </c>
    </row>
    <row r="195" spans="1:7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>
        <v>0</v>
      </c>
      <c r="G195" s="67">
        <v>0</v>
      </c>
    </row>
    <row r="196" spans="1:7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>
        <v>0</v>
      </c>
      <c r="G196" s="67">
        <v>0</v>
      </c>
    </row>
    <row r="197" spans="1:7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>
        <v>0</v>
      </c>
      <c r="G197" s="67">
        <v>0</v>
      </c>
    </row>
    <row r="198" spans="1:7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>
        <v>0</v>
      </c>
      <c r="G198" s="67">
        <v>0</v>
      </c>
    </row>
    <row r="199" spans="1:7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>
        <v>0</v>
      </c>
      <c r="G199" s="67">
        <v>0</v>
      </c>
    </row>
    <row r="200" spans="1:7" ht="24" x14ac:dyDescent="0.2">
      <c r="A200" s="48">
        <v>42</v>
      </c>
      <c r="B200" s="51" t="s">
        <v>394</v>
      </c>
      <c r="C200" s="47" t="s">
        <v>395</v>
      </c>
      <c r="D200" s="4">
        <f>D201+D206+D215+D220+D225+D228</f>
        <v>0</v>
      </c>
      <c r="E200" s="4">
        <f>E201+E206+E215+E220+E225+E228</f>
        <v>0</v>
      </c>
    </row>
    <row r="201" spans="1:7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7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>
        <v>0</v>
      </c>
      <c r="G202" s="67">
        <v>0</v>
      </c>
    </row>
    <row r="203" spans="1:7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0</v>
      </c>
      <c r="G203" s="67">
        <v>0</v>
      </c>
    </row>
    <row r="204" spans="1:7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>
        <v>0</v>
      </c>
      <c r="G204" s="67">
        <v>0</v>
      </c>
    </row>
    <row r="205" spans="1:7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>
        <v>0</v>
      </c>
      <c r="G205" s="67">
        <v>0</v>
      </c>
    </row>
    <row r="206" spans="1:7" ht="12.75" customHeight="1" x14ac:dyDescent="0.2">
      <c r="A206" s="48">
        <v>422</v>
      </c>
      <c r="B206" s="50" t="s">
        <v>406</v>
      </c>
      <c r="C206" s="47" t="s">
        <v>407</v>
      </c>
      <c r="D206" s="4">
        <f>SUM(D207:D214)</f>
        <v>0</v>
      </c>
      <c r="E206" s="4">
        <f>SUM(E207:E214)</f>
        <v>0</v>
      </c>
    </row>
    <row r="207" spans="1:7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0</v>
      </c>
      <c r="G207" s="67">
        <v>0</v>
      </c>
    </row>
    <row r="208" spans="1:7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>
        <v>0</v>
      </c>
      <c r="G208" s="67">
        <v>0</v>
      </c>
    </row>
    <row r="209" spans="1:7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>
        <v>0</v>
      </c>
      <c r="G209" s="67">
        <v>0</v>
      </c>
    </row>
    <row r="210" spans="1:7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>
        <v>0</v>
      </c>
      <c r="G210" s="67">
        <v>0</v>
      </c>
    </row>
    <row r="211" spans="1:7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>
        <v>0</v>
      </c>
      <c r="G211" s="67">
        <v>0</v>
      </c>
    </row>
    <row r="212" spans="1:7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>
        <v>0</v>
      </c>
      <c r="G212" s="67">
        <v>0</v>
      </c>
    </row>
    <row r="213" spans="1:7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0</v>
      </c>
      <c r="G213" s="67">
        <v>0</v>
      </c>
    </row>
    <row r="214" spans="1:7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>
        <v>0</v>
      </c>
      <c r="G214" s="67">
        <v>0</v>
      </c>
    </row>
    <row r="215" spans="1:7" ht="12.75" customHeight="1" x14ac:dyDescent="0.2">
      <c r="A215" s="48">
        <v>423</v>
      </c>
      <c r="B215" s="50" t="s">
        <v>424</v>
      </c>
      <c r="C215" s="47" t="s">
        <v>425</v>
      </c>
      <c r="D215" s="4">
        <f>SUM(D216:D219)</f>
        <v>0</v>
      </c>
      <c r="E215" s="4">
        <f>SUM(E216:E219)</f>
        <v>0</v>
      </c>
    </row>
    <row r="216" spans="1:7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>
        <v>0</v>
      </c>
      <c r="G216" s="67">
        <v>0</v>
      </c>
    </row>
    <row r="217" spans="1:7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>
        <v>0</v>
      </c>
      <c r="G217" s="67">
        <v>0</v>
      </c>
    </row>
    <row r="218" spans="1:7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>
        <v>0</v>
      </c>
      <c r="G218" s="67">
        <v>0</v>
      </c>
    </row>
    <row r="219" spans="1:7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>
        <v>0</v>
      </c>
      <c r="G219" s="67">
        <v>0</v>
      </c>
    </row>
    <row r="220" spans="1:7" x14ac:dyDescent="0.2">
      <c r="A220" s="48">
        <v>424</v>
      </c>
      <c r="B220" s="50" t="s">
        <v>434</v>
      </c>
      <c r="C220" s="47" t="s">
        <v>435</v>
      </c>
      <c r="D220" s="4">
        <f>SUM(D221:D224)</f>
        <v>0</v>
      </c>
      <c r="E220" s="4">
        <f>SUM(E221:E224)</f>
        <v>0</v>
      </c>
    </row>
    <row r="221" spans="1:7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>
        <v>0</v>
      </c>
      <c r="G221" s="67">
        <v>0</v>
      </c>
    </row>
    <row r="222" spans="1:7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>
        <v>0</v>
      </c>
      <c r="G222" s="67">
        <v>0</v>
      </c>
    </row>
    <row r="223" spans="1:7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>
        <v>0</v>
      </c>
      <c r="G223" s="67">
        <v>0</v>
      </c>
    </row>
    <row r="224" spans="1:7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>
        <v>0</v>
      </c>
      <c r="G224" s="67">
        <v>0</v>
      </c>
    </row>
    <row r="225" spans="1:7" ht="12.75" customHeight="1" x14ac:dyDescent="0.2">
      <c r="A225" s="48">
        <v>425</v>
      </c>
      <c r="B225" s="50" t="s">
        <v>444</v>
      </c>
      <c r="C225" s="47" t="s">
        <v>445</v>
      </c>
      <c r="D225" s="4">
        <f>SUM(D226:D227)</f>
        <v>0</v>
      </c>
      <c r="E225" s="4">
        <f>SUM(E226:E227)</f>
        <v>0</v>
      </c>
    </row>
    <row r="226" spans="1:7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>
        <v>0</v>
      </c>
      <c r="G226" s="67">
        <v>0</v>
      </c>
    </row>
    <row r="227" spans="1:7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>
        <v>0</v>
      </c>
      <c r="G227" s="67">
        <v>0</v>
      </c>
    </row>
    <row r="228" spans="1:7" ht="12.75" customHeight="1" x14ac:dyDescent="0.2">
      <c r="A228" s="48">
        <v>426</v>
      </c>
      <c r="B228" s="50" t="s">
        <v>450</v>
      </c>
      <c r="C228" s="47" t="s">
        <v>451</v>
      </c>
      <c r="D228" s="4">
        <f>SUM(D229:D232)</f>
        <v>0</v>
      </c>
      <c r="E228" s="4">
        <f>SUM(E229:E232)</f>
        <v>0</v>
      </c>
    </row>
    <row r="229" spans="1:7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>
        <v>0</v>
      </c>
      <c r="G229" s="67">
        <v>0</v>
      </c>
    </row>
    <row r="230" spans="1:7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>
        <v>0</v>
      </c>
      <c r="G230" s="67">
        <v>0</v>
      </c>
    </row>
    <row r="231" spans="1:7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>
        <v>0</v>
      </c>
      <c r="G231" s="67">
        <v>0</v>
      </c>
    </row>
    <row r="232" spans="1:7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>
        <v>0</v>
      </c>
      <c r="G232" s="67">
        <v>0</v>
      </c>
    </row>
    <row r="233" spans="1:7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7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7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>
        <v>0</v>
      </c>
      <c r="G235" s="67">
        <v>0</v>
      </c>
    </row>
    <row r="236" spans="1:7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>
        <v>0</v>
      </c>
      <c r="G236" s="67">
        <v>0</v>
      </c>
    </row>
    <row r="237" spans="1:7" ht="12.75" customHeight="1" x14ac:dyDescent="0.2">
      <c r="A237" s="48">
        <v>44</v>
      </c>
      <c r="B237" s="50" t="s">
        <v>468</v>
      </c>
      <c r="C237" s="47" t="s">
        <v>469</v>
      </c>
      <c r="D237" s="4">
        <f>D238</f>
        <v>0</v>
      </c>
      <c r="E237" s="4">
        <f>E238</f>
        <v>0</v>
      </c>
    </row>
    <row r="238" spans="1:7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>
        <v>0</v>
      </c>
      <c r="G238" s="67">
        <v>0</v>
      </c>
    </row>
    <row r="239" spans="1:7" x14ac:dyDescent="0.2">
      <c r="A239" s="48">
        <v>45</v>
      </c>
      <c r="B239" s="50" t="s">
        <v>472</v>
      </c>
      <c r="C239" s="47" t="s">
        <v>473</v>
      </c>
      <c r="D239" s="4">
        <f>SUM(D240:D243)</f>
        <v>0</v>
      </c>
      <c r="E239" s="4">
        <f>SUM(E240:E243)</f>
        <v>0</v>
      </c>
    </row>
    <row r="240" spans="1:7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>
        <v>0</v>
      </c>
      <c r="G240" s="67">
        <v>0</v>
      </c>
    </row>
    <row r="241" spans="1:7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>
        <v>0</v>
      </c>
      <c r="G241" s="67">
        <v>0</v>
      </c>
    </row>
    <row r="242" spans="1:7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>
        <v>0</v>
      </c>
      <c r="G242" s="67">
        <v>0</v>
      </c>
    </row>
    <row r="243" spans="1:7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>
        <v>0</v>
      </c>
      <c r="G243" s="67">
        <v>0</v>
      </c>
    </row>
    <row r="244" spans="1:7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7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7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7" ht="24" x14ac:dyDescent="0.2">
      <c r="A247" s="48">
        <v>5121</v>
      </c>
      <c r="B247" s="50" t="s">
        <v>488</v>
      </c>
      <c r="C247" s="47" t="s">
        <v>489</v>
      </c>
      <c r="D247" s="7"/>
      <c r="E247" s="7">
        <v>0</v>
      </c>
      <c r="G247" s="67">
        <v>0</v>
      </c>
    </row>
    <row r="248" spans="1:7" ht="24" x14ac:dyDescent="0.2">
      <c r="A248" s="48">
        <v>5122</v>
      </c>
      <c r="B248" s="50" t="s">
        <v>490</v>
      </c>
      <c r="C248" s="47" t="s">
        <v>491</v>
      </c>
      <c r="D248" s="7"/>
      <c r="E248" s="7">
        <v>0</v>
      </c>
      <c r="G248" s="67">
        <v>0</v>
      </c>
    </row>
    <row r="249" spans="1:7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7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>
        <v>0</v>
      </c>
      <c r="G250" s="67">
        <v>0</v>
      </c>
    </row>
    <row r="251" spans="1:7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>
        <v>0</v>
      </c>
      <c r="G251" s="67">
        <v>0</v>
      </c>
    </row>
    <row r="252" spans="1:7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>
        <v>0</v>
      </c>
      <c r="G252" s="67">
        <v>0</v>
      </c>
    </row>
    <row r="253" spans="1:7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>
        <v>0</v>
      </c>
      <c r="G253" s="67">
        <v>0</v>
      </c>
    </row>
    <row r="254" spans="1:7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7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>
        <v>0</v>
      </c>
      <c r="G255" s="67">
        <v>0</v>
      </c>
    </row>
    <row r="256" spans="1:7" x14ac:dyDescent="0.2">
      <c r="A256" s="48">
        <v>5154</v>
      </c>
      <c r="B256" s="50" t="s">
        <v>506</v>
      </c>
      <c r="C256" s="47" t="s">
        <v>507</v>
      </c>
      <c r="D256" s="7"/>
      <c r="E256" s="7">
        <v>0</v>
      </c>
      <c r="G256" s="67">
        <v>0</v>
      </c>
    </row>
    <row r="257" spans="1:7" ht="24" x14ac:dyDescent="0.2">
      <c r="A257" s="48">
        <v>5155</v>
      </c>
      <c r="B257" s="50" t="s">
        <v>508</v>
      </c>
      <c r="C257" s="47" t="s">
        <v>509</v>
      </c>
      <c r="D257" s="7"/>
      <c r="E257" s="7">
        <v>0</v>
      </c>
      <c r="G257" s="67">
        <v>0</v>
      </c>
    </row>
    <row r="258" spans="1:7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>
        <v>0</v>
      </c>
      <c r="G258" s="67">
        <v>0</v>
      </c>
    </row>
    <row r="259" spans="1:7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>
        <v>0</v>
      </c>
      <c r="G259" s="67">
        <v>0</v>
      </c>
    </row>
    <row r="260" spans="1:7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>
        <v>0</v>
      </c>
      <c r="G260" s="67">
        <v>0</v>
      </c>
    </row>
    <row r="261" spans="1:7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7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>
        <v>0</v>
      </c>
      <c r="G262" s="67">
        <v>0</v>
      </c>
    </row>
    <row r="263" spans="1:7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>
        <v>0</v>
      </c>
      <c r="G263" s="67">
        <v>0</v>
      </c>
    </row>
    <row r="264" spans="1:7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>
        <v>0</v>
      </c>
      <c r="G264" s="67">
        <v>0</v>
      </c>
    </row>
    <row r="265" spans="1:7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>
        <v>0</v>
      </c>
      <c r="G265" s="67">
        <v>0</v>
      </c>
    </row>
    <row r="266" spans="1:7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7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>
        <v>0</v>
      </c>
      <c r="G267" s="67">
        <v>0</v>
      </c>
    </row>
    <row r="268" spans="1:7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>
        <v>0</v>
      </c>
      <c r="G268" s="67">
        <v>0</v>
      </c>
    </row>
    <row r="269" spans="1:7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>
        <v>0</v>
      </c>
      <c r="G269" s="67">
        <v>0</v>
      </c>
    </row>
    <row r="270" spans="1:7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>
        <v>0</v>
      </c>
      <c r="G270" s="67">
        <v>0</v>
      </c>
    </row>
    <row r="271" spans="1:7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>
        <v>0</v>
      </c>
      <c r="G271" s="67">
        <v>0</v>
      </c>
    </row>
    <row r="272" spans="1:7" x14ac:dyDescent="0.2">
      <c r="A272" s="38">
        <v>5176</v>
      </c>
      <c r="B272" s="39" t="s">
        <v>538</v>
      </c>
      <c r="C272" s="40" t="s">
        <v>539</v>
      </c>
      <c r="D272" s="5"/>
      <c r="E272" s="5">
        <v>0</v>
      </c>
      <c r="G272" s="67">
        <v>0</v>
      </c>
    </row>
    <row r="273" spans="1:7" x14ac:dyDescent="0.2">
      <c r="A273" s="38">
        <v>5177</v>
      </c>
      <c r="B273" s="49" t="s">
        <v>540</v>
      </c>
      <c r="C273" s="40" t="s">
        <v>541</v>
      </c>
      <c r="D273" s="5"/>
      <c r="E273" s="5">
        <v>0</v>
      </c>
      <c r="G273" s="67">
        <v>0</v>
      </c>
    </row>
    <row r="274" spans="1:7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7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7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>
        <v>0</v>
      </c>
      <c r="G276" s="72">
        <v>0</v>
      </c>
    </row>
    <row r="277" spans="1:7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>
        <v>0</v>
      </c>
      <c r="G277" s="72">
        <v>0</v>
      </c>
    </row>
    <row r="278" spans="1:7" s="72" customFormat="1" x14ac:dyDescent="0.2">
      <c r="A278" s="38">
        <v>5314</v>
      </c>
      <c r="B278" s="39" t="s">
        <v>550</v>
      </c>
      <c r="C278" s="40" t="s">
        <v>551</v>
      </c>
      <c r="D278" s="5"/>
      <c r="E278" s="5">
        <v>0</v>
      </c>
      <c r="G278" s="72">
        <v>0</v>
      </c>
    </row>
    <row r="279" spans="1:7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7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>
        <v>0</v>
      </c>
      <c r="G280" s="72">
        <v>0</v>
      </c>
    </row>
    <row r="281" spans="1:7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7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>
        <v>0</v>
      </c>
      <c r="G282" s="72">
        <v>0</v>
      </c>
    </row>
    <row r="283" spans="1:7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>
        <v>0</v>
      </c>
      <c r="G283" s="72">
        <v>0</v>
      </c>
    </row>
    <row r="284" spans="1:7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7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>
        <v>0</v>
      </c>
      <c r="G285" s="72">
        <v>0</v>
      </c>
    </row>
    <row r="286" spans="1:7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>
        <v>0</v>
      </c>
      <c r="G286" s="72">
        <v>0</v>
      </c>
    </row>
    <row r="287" spans="1:7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7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7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>
        <v>0</v>
      </c>
      <c r="G289" s="72">
        <v>0</v>
      </c>
    </row>
    <row r="290" spans="1:7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>
        <v>0</v>
      </c>
      <c r="G290" s="72">
        <v>0</v>
      </c>
    </row>
    <row r="291" spans="1:7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>
        <v>0</v>
      </c>
      <c r="G291" s="72">
        <v>0</v>
      </c>
    </row>
    <row r="292" spans="1:7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>
        <v>0</v>
      </c>
      <c r="G292" s="72">
        <v>0</v>
      </c>
    </row>
    <row r="293" spans="1:7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7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>
        <v>0</v>
      </c>
      <c r="G294" s="72">
        <v>0</v>
      </c>
    </row>
    <row r="295" spans="1:7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>
        <v>0</v>
      </c>
      <c r="G295" s="72">
        <v>0</v>
      </c>
    </row>
    <row r="296" spans="1:7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>
        <v>0</v>
      </c>
      <c r="G296" s="72">
        <v>0</v>
      </c>
    </row>
    <row r="297" spans="1:7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7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>
        <v>0</v>
      </c>
      <c r="G298" s="72">
        <v>0</v>
      </c>
    </row>
    <row r="299" spans="1:7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7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>
        <v>0</v>
      </c>
      <c r="G300" s="72">
        <v>0</v>
      </c>
    </row>
    <row r="301" spans="1:7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>
        <v>0</v>
      </c>
      <c r="G301" s="72">
        <v>0</v>
      </c>
    </row>
    <row r="302" spans="1:7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>
        <v>0</v>
      </c>
      <c r="G302" s="72">
        <v>0</v>
      </c>
    </row>
    <row r="303" spans="1:7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>
        <v>0</v>
      </c>
      <c r="G303" s="72">
        <v>0</v>
      </c>
    </row>
    <row r="304" spans="1:7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>
        <v>0</v>
      </c>
      <c r="G304" s="72">
        <v>0</v>
      </c>
    </row>
    <row r="305" spans="1:7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>
        <v>0</v>
      </c>
      <c r="G305" s="72">
        <v>0</v>
      </c>
    </row>
    <row r="306" spans="1:7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7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>
        <v>0</v>
      </c>
      <c r="G307" s="72">
        <v>0</v>
      </c>
    </row>
    <row r="308" spans="1:7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>
        <v>0</v>
      </c>
      <c r="G308" s="72">
        <v>0</v>
      </c>
    </row>
    <row r="309" spans="1:7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>
        <v>0</v>
      </c>
      <c r="G309" s="72">
        <v>0</v>
      </c>
    </row>
    <row r="310" spans="1:7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>
        <v>0</v>
      </c>
      <c r="G310" s="72">
        <v>0</v>
      </c>
    </row>
    <row r="311" spans="1:7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7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>
        <v>0</v>
      </c>
      <c r="G312" s="72">
        <v>0</v>
      </c>
    </row>
    <row r="313" spans="1:7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>
        <v>0</v>
      </c>
      <c r="G313" s="72">
        <v>0</v>
      </c>
    </row>
    <row r="314" spans="1:7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>
        <v>0</v>
      </c>
      <c r="G314" s="72">
        <v>0</v>
      </c>
    </row>
    <row r="315" spans="1:7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>
        <v>0</v>
      </c>
      <c r="G315" s="72">
        <v>0</v>
      </c>
    </row>
    <row r="316" spans="1:7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>
        <v>0</v>
      </c>
      <c r="G316" s="72">
        <v>0</v>
      </c>
    </row>
    <row r="317" spans="1:7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>
        <v>0</v>
      </c>
      <c r="G317" s="72">
        <v>0</v>
      </c>
    </row>
    <row r="318" spans="1:7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>
        <v>0</v>
      </c>
      <c r="G318" s="72">
        <v>0</v>
      </c>
    </row>
    <row r="319" spans="1:7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7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7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>
        <v>0</v>
      </c>
      <c r="G321" s="67">
        <v>0</v>
      </c>
    </row>
    <row r="322" spans="1:7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>
        <v>0</v>
      </c>
      <c r="G322" s="67">
        <v>0</v>
      </c>
    </row>
    <row r="323" spans="1:7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>
        <v>0</v>
      </c>
      <c r="G323" s="67">
        <v>0</v>
      </c>
    </row>
    <row r="324" spans="1:7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>
        <v>0</v>
      </c>
      <c r="G324" s="67">
        <v>0</v>
      </c>
    </row>
    <row r="325" spans="1:7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7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>
        <v>0</v>
      </c>
      <c r="G326" s="67">
        <v>0</v>
      </c>
    </row>
    <row r="327" spans="1:7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>
        <v>0</v>
      </c>
      <c r="G327" s="67">
        <v>0</v>
      </c>
    </row>
    <row r="328" spans="1:7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>
        <v>0</v>
      </c>
      <c r="G328" s="67">
        <v>0</v>
      </c>
    </row>
    <row r="329" spans="1:7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>
        <v>0</v>
      </c>
      <c r="G329" s="67">
        <v>0</v>
      </c>
    </row>
    <row r="330" spans="1:7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>
        <v>0</v>
      </c>
      <c r="G330" s="67">
        <v>0</v>
      </c>
    </row>
    <row r="331" spans="1:7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>
        <v>0</v>
      </c>
      <c r="G331" s="67">
        <v>0</v>
      </c>
    </row>
    <row r="332" spans="1:7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>
        <v>0</v>
      </c>
      <c r="G332" s="67">
        <v>0</v>
      </c>
    </row>
    <row r="333" spans="1:7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>
        <v>0</v>
      </c>
      <c r="G333" s="67">
        <v>0</v>
      </c>
    </row>
    <row r="334" spans="1:7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7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  <c r="F335" s="75">
        <v>0</v>
      </c>
      <c r="G335" s="75">
        <v>0</v>
      </c>
    </row>
    <row r="336" spans="1:7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  <c r="F336" s="75">
        <v>0</v>
      </c>
      <c r="G336" s="75">
        <v>0</v>
      </c>
    </row>
    <row r="337" spans="1:7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  <c r="F337" s="75">
        <v>0</v>
      </c>
      <c r="G337" s="75">
        <v>0</v>
      </c>
    </row>
    <row r="338" spans="1:7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7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  <c r="F339" s="75">
        <v>0</v>
      </c>
      <c r="G339" s="75">
        <v>0</v>
      </c>
    </row>
    <row r="340" spans="1:7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  <c r="F340" s="75">
        <v>0</v>
      </c>
      <c r="G340" s="75">
        <v>0</v>
      </c>
    </row>
    <row r="341" spans="1:7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  <c r="F341" s="75">
        <v>0</v>
      </c>
      <c r="G341" s="75">
        <v>0</v>
      </c>
    </row>
    <row r="342" spans="1:7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  <c r="F342" s="75">
        <v>0</v>
      </c>
      <c r="G342" s="75">
        <v>0</v>
      </c>
    </row>
    <row r="343" spans="1:7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  <c r="F343" s="75">
        <v>0</v>
      </c>
      <c r="G343" s="75">
        <v>0</v>
      </c>
    </row>
    <row r="344" spans="1:7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  <c r="F344" s="75">
        <v>0</v>
      </c>
      <c r="G344" s="75">
        <v>0</v>
      </c>
    </row>
    <row r="345" spans="1:7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  <c r="F345" s="75">
        <v>0</v>
      </c>
      <c r="G345" s="75">
        <v>0</v>
      </c>
    </row>
    <row r="346" spans="1:7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  <c r="F346" s="75">
        <v>0</v>
      </c>
      <c r="G346" s="75">
        <v>0</v>
      </c>
    </row>
    <row r="347" spans="1:7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7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  <c r="F348" s="75">
        <v>0</v>
      </c>
      <c r="G348" s="75">
        <v>0</v>
      </c>
    </row>
    <row r="349" spans="1:7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  <c r="F349" s="75">
        <v>0</v>
      </c>
      <c r="G349" s="75">
        <v>0</v>
      </c>
    </row>
    <row r="350" spans="1:7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  <c r="F350" s="75">
        <v>0</v>
      </c>
      <c r="G350" s="75">
        <v>0</v>
      </c>
    </row>
    <row r="351" spans="1:7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  <c r="F351" s="75">
        <v>0</v>
      </c>
      <c r="G351" s="75">
        <v>0</v>
      </c>
    </row>
    <row r="352" spans="1:7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7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  <c r="F353" s="77">
        <v>0</v>
      </c>
      <c r="G353" s="77">
        <v>0</v>
      </c>
    </row>
    <row r="354" spans="1:7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  <c r="F354" s="77">
        <v>0</v>
      </c>
      <c r="G354" s="77">
        <v>0</v>
      </c>
    </row>
    <row r="355" spans="1:7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  <c r="F355" s="77">
        <v>0</v>
      </c>
      <c r="G355" s="77">
        <v>0</v>
      </c>
    </row>
    <row r="356" spans="1:7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  <c r="F356" s="77">
        <v>0</v>
      </c>
      <c r="G356" s="77">
        <v>0</v>
      </c>
    </row>
    <row r="357" spans="1:7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7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  <c r="F358" s="77">
        <v>0</v>
      </c>
      <c r="G358" s="77">
        <v>0</v>
      </c>
    </row>
    <row r="359" spans="1:7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  <c r="F359" s="77">
        <v>0</v>
      </c>
      <c r="G359" s="77">
        <v>0</v>
      </c>
    </row>
    <row r="360" spans="1:7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  <c r="F360" s="77">
        <v>0</v>
      </c>
      <c r="G360" s="77">
        <v>0</v>
      </c>
    </row>
    <row r="361" spans="1:7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  <c r="F361" s="77">
        <v>0</v>
      </c>
      <c r="G361" s="77">
        <v>0</v>
      </c>
    </row>
    <row r="362" spans="1:7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  <c r="F362" s="77">
        <v>0</v>
      </c>
      <c r="G362" s="77">
        <v>0</v>
      </c>
    </row>
    <row r="363" spans="1:7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  <c r="F363" s="77">
        <v>0</v>
      </c>
      <c r="G363" s="77">
        <v>0</v>
      </c>
    </row>
    <row r="364" spans="1:7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  <c r="F364" s="77">
        <v>0</v>
      </c>
      <c r="G364" s="77">
        <v>0</v>
      </c>
    </row>
    <row r="365" spans="1:7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  <c r="F365" s="77">
        <v>0</v>
      </c>
      <c r="G365" s="77">
        <v>0</v>
      </c>
    </row>
    <row r="366" spans="1:7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  <c r="F366" s="72">
        <v>0</v>
      </c>
      <c r="G366" s="72">
        <v>0</v>
      </c>
    </row>
    <row r="367" spans="1:7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7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  <c r="F368" s="72">
        <v>0</v>
      </c>
      <c r="G368" s="72">
        <v>0</v>
      </c>
    </row>
    <row r="369" spans="1:7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  <c r="F369" s="72">
        <v>0</v>
      </c>
      <c r="G369" s="72">
        <v>0</v>
      </c>
    </row>
    <row r="370" spans="1:7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  <c r="F370" s="78">
        <v>0</v>
      </c>
      <c r="G370" s="78">
        <v>0</v>
      </c>
    </row>
    <row r="371" spans="1:7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7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7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  <c r="F373" s="77">
        <v>0</v>
      </c>
      <c r="G373" s="77">
        <v>0</v>
      </c>
    </row>
    <row r="374" spans="1:7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7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  <c r="F375" s="77">
        <v>0</v>
      </c>
      <c r="G375" s="77">
        <v>0</v>
      </c>
    </row>
    <row r="376" spans="1:7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  <c r="F376" s="77">
        <v>0</v>
      </c>
      <c r="G376" s="77">
        <v>0</v>
      </c>
    </row>
    <row r="377" spans="1:7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  <c r="F377" s="77">
        <v>0</v>
      </c>
      <c r="G377" s="77">
        <v>0</v>
      </c>
    </row>
    <row r="378" spans="1:7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  <c r="F378" s="77">
        <v>0</v>
      </c>
      <c r="G378" s="77">
        <v>0</v>
      </c>
    </row>
    <row r="379" spans="1:7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  <c r="F379" s="77">
        <v>0</v>
      </c>
      <c r="G379" s="77">
        <v>0</v>
      </c>
    </row>
    <row r="380" spans="1:7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  <c r="F380" s="77">
        <v>0</v>
      </c>
      <c r="G380" s="77">
        <v>0</v>
      </c>
    </row>
    <row r="381" spans="1:7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  <c r="F381" s="77">
        <v>0</v>
      </c>
      <c r="G381" s="77">
        <v>0</v>
      </c>
    </row>
    <row r="382" spans="1:7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  <c r="F382" s="77">
        <v>0</v>
      </c>
      <c r="G382" s="77">
        <v>0</v>
      </c>
    </row>
    <row r="383" spans="1:7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  <c r="F383" s="80">
        <v>0</v>
      </c>
      <c r="G383" s="80">
        <v>0</v>
      </c>
    </row>
    <row r="384" spans="1:7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  <c r="F384" s="80">
        <v>0</v>
      </c>
      <c r="G384" s="80">
        <v>0</v>
      </c>
    </row>
    <row r="385" spans="1:7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7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  <c r="F386" s="72">
        <v>0</v>
      </c>
      <c r="G386" s="72">
        <v>0</v>
      </c>
    </row>
    <row r="387" spans="1:7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  <c r="F387" s="72">
        <v>0</v>
      </c>
      <c r="G387" s="72">
        <v>0</v>
      </c>
    </row>
    <row r="388" spans="1:7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  <c r="F388" s="72">
        <v>0</v>
      </c>
      <c r="G388" s="72">
        <v>0</v>
      </c>
    </row>
    <row r="389" spans="1:7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  <c r="F389" s="72">
        <v>0</v>
      </c>
      <c r="G389" s="72">
        <v>0</v>
      </c>
    </row>
    <row r="390" spans="1:7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  <c r="F390" s="72">
        <v>0</v>
      </c>
      <c r="G390" s="72">
        <v>0</v>
      </c>
    </row>
    <row r="391" spans="1:7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  <c r="F391" s="72">
        <v>0</v>
      </c>
      <c r="G391" s="72">
        <v>0</v>
      </c>
    </row>
    <row r="392" spans="1:7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  <c r="F392" s="72">
        <v>0</v>
      </c>
      <c r="G392" s="72">
        <v>0</v>
      </c>
    </row>
    <row r="393" spans="1:7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  <c r="F393" s="72">
        <v>0</v>
      </c>
      <c r="G393" s="72">
        <v>0</v>
      </c>
    </row>
    <row r="394" spans="1:7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  <c r="F394" s="72">
        <v>0</v>
      </c>
      <c r="G394" s="72">
        <v>0</v>
      </c>
    </row>
    <row r="395" spans="1:7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7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  <c r="F396" s="72">
        <v>0</v>
      </c>
      <c r="G396" s="72">
        <v>0</v>
      </c>
    </row>
    <row r="397" spans="1:7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  <c r="F397" s="72">
        <v>0</v>
      </c>
      <c r="G397" s="72">
        <v>0</v>
      </c>
    </row>
    <row r="398" spans="1:7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  <c r="F398" s="72">
        <v>0</v>
      </c>
      <c r="G398" s="72">
        <v>0</v>
      </c>
    </row>
    <row r="399" spans="1:7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  <c r="F399" s="72">
        <v>0</v>
      </c>
      <c r="G399" s="72">
        <v>0</v>
      </c>
    </row>
    <row r="400" spans="1:7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  <c r="F400" s="72">
        <v>0</v>
      </c>
      <c r="G400" s="72">
        <v>0</v>
      </c>
    </row>
    <row r="401" spans="1:7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  <c r="F401" s="72">
        <v>0</v>
      </c>
      <c r="G401" s="72">
        <v>0</v>
      </c>
    </row>
    <row r="402" spans="1:7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  <c r="F402" s="72">
        <v>0</v>
      </c>
      <c r="G402" s="72">
        <v>0</v>
      </c>
    </row>
    <row r="403" spans="1:7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  <c r="F403" s="72">
        <v>0</v>
      </c>
      <c r="G403" s="72">
        <v>0</v>
      </c>
    </row>
    <row r="404" spans="1:7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  <c r="F404" s="72">
        <v>0</v>
      </c>
      <c r="G404" s="72">
        <v>0</v>
      </c>
    </row>
    <row r="405" spans="1:7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7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  <c r="F406" s="72">
        <v>0</v>
      </c>
      <c r="G406" s="72">
        <v>0</v>
      </c>
    </row>
    <row r="407" spans="1:7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  <c r="F407" s="72">
        <v>0</v>
      </c>
      <c r="G407" s="72">
        <v>0</v>
      </c>
    </row>
    <row r="408" spans="1:7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  <c r="F408" s="72">
        <v>0</v>
      </c>
      <c r="G408" s="72">
        <v>0</v>
      </c>
    </row>
    <row r="409" spans="1:7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  <c r="F409" s="72">
        <v>0</v>
      </c>
      <c r="G409" s="72">
        <v>0</v>
      </c>
    </row>
    <row r="410" spans="1:7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7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  <c r="F411" s="72">
        <v>0</v>
      </c>
      <c r="G411" s="72">
        <v>0</v>
      </c>
    </row>
    <row r="412" spans="1:7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  <c r="F412" s="72">
        <v>0</v>
      </c>
      <c r="G412" s="72">
        <v>0</v>
      </c>
    </row>
    <row r="413" spans="1:7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  <c r="F413" s="72">
        <v>0</v>
      </c>
      <c r="G413" s="72">
        <v>0</v>
      </c>
    </row>
    <row r="414" spans="1:7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  <c r="F414" s="72">
        <v>0</v>
      </c>
      <c r="G414" s="72">
        <v>0</v>
      </c>
    </row>
    <row r="415" spans="1:7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7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  <c r="F416" s="72">
        <v>0</v>
      </c>
      <c r="G416" s="72">
        <v>0</v>
      </c>
    </row>
    <row r="417" spans="1:7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  <c r="F417" s="72">
        <v>0</v>
      </c>
      <c r="G417" s="72">
        <v>0</v>
      </c>
    </row>
    <row r="418" spans="1:7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  <c r="F418" s="72">
        <v>0</v>
      </c>
      <c r="G418" s="72">
        <v>0</v>
      </c>
    </row>
    <row r="419" spans="1:7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  <c r="F419" s="72">
        <v>0</v>
      </c>
      <c r="G419" s="72">
        <v>0</v>
      </c>
    </row>
    <row r="420" spans="1:7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  <c r="F420" s="72">
        <v>0</v>
      </c>
      <c r="G420" s="72">
        <v>0</v>
      </c>
    </row>
    <row r="421" spans="1:7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  <c r="F421" s="72">
        <v>0</v>
      </c>
      <c r="G421" s="72">
        <v>0</v>
      </c>
    </row>
    <row r="422" spans="1:7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  <c r="F422" s="72">
        <v>0</v>
      </c>
      <c r="G422" s="72">
        <v>0</v>
      </c>
    </row>
    <row r="423" spans="1:7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  <c r="F423" s="72">
        <v>0</v>
      </c>
      <c r="G423" s="72">
        <v>0</v>
      </c>
    </row>
    <row r="424" spans="1:7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7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  <c r="F425" s="72">
        <v>0</v>
      </c>
      <c r="G425" s="72">
        <v>0</v>
      </c>
    </row>
    <row r="426" spans="1:7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  <c r="F426" s="72">
        <v>0</v>
      </c>
      <c r="G426" s="72">
        <v>0</v>
      </c>
    </row>
    <row r="427" spans="1:7" ht="15" customHeight="1" x14ac:dyDescent="0.2"/>
    <row r="428" spans="1:7" ht="15" customHeight="1" x14ac:dyDescent="0.2"/>
    <row r="429" spans="1:7" ht="15" customHeight="1" x14ac:dyDescent="0.2"/>
    <row r="430" spans="1:7" ht="15" customHeight="1" x14ac:dyDescent="0.2"/>
    <row r="431" spans="1:7" ht="15" customHeight="1" x14ac:dyDescent="0.2"/>
    <row r="432" spans="1:7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403" zoomScaleNormal="100" workbookViewId="0">
      <selection activeCell="E426" sqref="E42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8572122.7899999991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  <c r="G9" s="74">
        <v>0</v>
      </c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  <c r="G10" s="74">
        <v>0</v>
      </c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  <c r="G12" s="74">
        <v>0</v>
      </c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  <c r="G13" s="74">
        <v>0</v>
      </c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  <c r="G15" s="67">
        <v>0</v>
      </c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  <c r="G16" s="67">
        <v>0</v>
      </c>
    </row>
    <row r="17" spans="1:7" x14ac:dyDescent="0.2">
      <c r="A17" s="38">
        <v>6323</v>
      </c>
      <c r="B17" s="39" t="s">
        <v>34</v>
      </c>
      <c r="C17" s="37" t="s">
        <v>35</v>
      </c>
      <c r="D17" s="5"/>
      <c r="E17" s="5">
        <v>0</v>
      </c>
      <c r="F17" s="72"/>
      <c r="G17" s="67">
        <v>0</v>
      </c>
    </row>
    <row r="18" spans="1:7" x14ac:dyDescent="0.2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  <c r="G18" s="67">
        <v>0</v>
      </c>
    </row>
    <row r="19" spans="1:7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7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7" x14ac:dyDescent="0.2">
      <c r="A21" s="38" t="s">
        <v>42</v>
      </c>
      <c r="B21" s="39" t="s">
        <v>43</v>
      </c>
      <c r="C21" s="40" t="s">
        <v>42</v>
      </c>
      <c r="D21" s="5"/>
      <c r="E21" s="5">
        <v>0</v>
      </c>
      <c r="F21" s="72"/>
      <c r="G21" s="67">
        <v>0</v>
      </c>
    </row>
    <row r="22" spans="1:7" x14ac:dyDescent="0.2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  <c r="G22" s="67">
        <v>0</v>
      </c>
    </row>
    <row r="23" spans="1:7" ht="24" x14ac:dyDescent="0.2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  <c r="G23" s="67">
        <v>0</v>
      </c>
    </row>
    <row r="24" spans="1:7" ht="24" x14ac:dyDescent="0.2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  <c r="G24" s="67">
        <v>0</v>
      </c>
    </row>
    <row r="25" spans="1:7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7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  <c r="G26" s="75">
        <v>0</v>
      </c>
    </row>
    <row r="27" spans="1:7" s="75" customFormat="1" x14ac:dyDescent="0.2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  <c r="G27" s="75">
        <v>0</v>
      </c>
    </row>
    <row r="28" spans="1:7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>
        <v>0</v>
      </c>
      <c r="F28" s="72"/>
      <c r="G28" s="75">
        <v>0</v>
      </c>
    </row>
    <row r="29" spans="1:7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>
        <v>0</v>
      </c>
      <c r="F29" s="72"/>
      <c r="G29" s="75">
        <v>0</v>
      </c>
    </row>
    <row r="30" spans="1:7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7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0</v>
      </c>
      <c r="G31" s="72">
        <v>0</v>
      </c>
    </row>
    <row r="32" spans="1:7" s="72" customFormat="1" x14ac:dyDescent="0.2">
      <c r="A32" s="44">
        <v>6392</v>
      </c>
      <c r="B32" s="45" t="s">
        <v>64</v>
      </c>
      <c r="C32" s="43" t="s">
        <v>65</v>
      </c>
      <c r="D32" s="6"/>
      <c r="E32" s="6">
        <v>0</v>
      </c>
      <c r="G32" s="72">
        <v>0</v>
      </c>
    </row>
    <row r="33" spans="1:7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0</v>
      </c>
      <c r="G33" s="72">
        <v>0</v>
      </c>
    </row>
    <row r="34" spans="1:7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>
        <v>0</v>
      </c>
      <c r="G34" s="72">
        <v>0</v>
      </c>
    </row>
    <row r="35" spans="1:7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8572122.7899999991</v>
      </c>
      <c r="F35" s="72"/>
    </row>
    <row r="36" spans="1:7" x14ac:dyDescent="0.2">
      <c r="A36" s="48">
        <v>6711</v>
      </c>
      <c r="B36" s="39" t="s">
        <v>72</v>
      </c>
      <c r="C36" s="47" t="s">
        <v>73</v>
      </c>
      <c r="D36" s="7"/>
      <c r="E36" s="7">
        <v>8572122.7899999991</v>
      </c>
      <c r="F36" s="72"/>
      <c r="G36" s="67">
        <v>0</v>
      </c>
    </row>
    <row r="37" spans="1:7" ht="24" x14ac:dyDescent="0.2">
      <c r="A37" s="48">
        <v>6712</v>
      </c>
      <c r="B37" s="49" t="s">
        <v>74</v>
      </c>
      <c r="C37" s="47" t="s">
        <v>75</v>
      </c>
      <c r="D37" s="7"/>
      <c r="E37" s="7">
        <v>0</v>
      </c>
      <c r="F37" s="72"/>
      <c r="G37" s="67">
        <v>0</v>
      </c>
    </row>
    <row r="38" spans="1:7" ht="24" x14ac:dyDescent="0.2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  <c r="G38" s="67">
        <v>0</v>
      </c>
    </row>
    <row r="39" spans="1:7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v>0</v>
      </c>
      <c r="F39" s="72"/>
      <c r="G39" s="73">
        <v>0</v>
      </c>
    </row>
    <row r="40" spans="1:7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7" x14ac:dyDescent="0.2">
      <c r="A41" s="48">
        <v>8413</v>
      </c>
      <c r="B41" s="50" t="s">
        <v>82</v>
      </c>
      <c r="C41" s="47" t="s">
        <v>83</v>
      </c>
      <c r="D41" s="7"/>
      <c r="E41" s="7">
        <v>0</v>
      </c>
      <c r="F41" s="72"/>
      <c r="G41" s="67">
        <v>0</v>
      </c>
    </row>
    <row r="42" spans="1:7" x14ac:dyDescent="0.2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  <c r="G42" s="67">
        <v>0</v>
      </c>
    </row>
    <row r="43" spans="1:7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7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8583318.0199999996</v>
      </c>
    </row>
    <row r="45" spans="1:7" ht="12.75" customHeight="1" x14ac:dyDescent="0.2">
      <c r="A45" s="48">
        <v>31</v>
      </c>
      <c r="B45" s="50" t="s">
        <v>88</v>
      </c>
      <c r="C45" s="47" t="s">
        <v>89</v>
      </c>
      <c r="D45" s="4">
        <f>D46+D51+D52</f>
        <v>0</v>
      </c>
      <c r="E45" s="4">
        <f>E46+E51+E52</f>
        <v>138747.63</v>
      </c>
    </row>
    <row r="46" spans="1:7" ht="12.75" customHeight="1" x14ac:dyDescent="0.2">
      <c r="A46" s="48">
        <v>311</v>
      </c>
      <c r="B46" s="50" t="s">
        <v>90</v>
      </c>
      <c r="C46" s="47" t="s">
        <v>91</v>
      </c>
      <c r="D46" s="4">
        <f>SUM(D47:D50)</f>
        <v>0</v>
      </c>
      <c r="E46" s="4">
        <f>SUM(E47:E50)</f>
        <v>117053.75</v>
      </c>
    </row>
    <row r="47" spans="1:7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112847.83</v>
      </c>
      <c r="G47" s="67">
        <v>0</v>
      </c>
    </row>
    <row r="48" spans="1:7" ht="12.75" customHeight="1" x14ac:dyDescent="0.2">
      <c r="A48" s="48">
        <v>3112</v>
      </c>
      <c r="B48" s="50" t="s">
        <v>94</v>
      </c>
      <c r="C48" s="47" t="s">
        <v>95</v>
      </c>
      <c r="D48" s="7"/>
      <c r="E48" s="7">
        <v>0</v>
      </c>
      <c r="G48" s="67">
        <v>0</v>
      </c>
    </row>
    <row r="49" spans="1:7" ht="12.75" customHeight="1" x14ac:dyDescent="0.2">
      <c r="A49" s="48">
        <v>3113</v>
      </c>
      <c r="B49" s="39" t="s">
        <v>96</v>
      </c>
      <c r="C49" s="47" t="s">
        <v>97</v>
      </c>
      <c r="D49" s="7"/>
      <c r="E49" s="7">
        <v>4205.92</v>
      </c>
      <c r="G49" s="67">
        <v>0</v>
      </c>
    </row>
    <row r="50" spans="1:7" ht="12.75" customHeight="1" x14ac:dyDescent="0.2">
      <c r="A50" s="48">
        <v>3114</v>
      </c>
      <c r="B50" s="39" t="s">
        <v>98</v>
      </c>
      <c r="C50" s="47" t="s">
        <v>99</v>
      </c>
      <c r="D50" s="7"/>
      <c r="E50" s="7">
        <v>0</v>
      </c>
      <c r="G50" s="67">
        <v>0</v>
      </c>
    </row>
    <row r="51" spans="1:7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2380</v>
      </c>
      <c r="G51" s="67">
        <v>0</v>
      </c>
    </row>
    <row r="52" spans="1:7" ht="12.75" customHeight="1" x14ac:dyDescent="0.2">
      <c r="A52" s="48">
        <v>313</v>
      </c>
      <c r="B52" s="39" t="s">
        <v>102</v>
      </c>
      <c r="C52" s="47" t="s">
        <v>103</v>
      </c>
      <c r="D52" s="4">
        <f>SUM(D53:D55)</f>
        <v>0</v>
      </c>
      <c r="E52" s="4">
        <f>SUM(E53:E55)</f>
        <v>19313.88</v>
      </c>
    </row>
    <row r="53" spans="1:7" ht="12.75" customHeight="1" x14ac:dyDescent="0.2">
      <c r="A53" s="48">
        <v>3131</v>
      </c>
      <c r="B53" s="39" t="s">
        <v>104</v>
      </c>
      <c r="C53" s="47" t="s">
        <v>105</v>
      </c>
      <c r="D53" s="7"/>
      <c r="E53" s="7">
        <v>0</v>
      </c>
      <c r="G53" s="67">
        <v>0</v>
      </c>
    </row>
    <row r="54" spans="1:7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19313.88</v>
      </c>
      <c r="G54" s="67">
        <v>0</v>
      </c>
    </row>
    <row r="55" spans="1:7" ht="12.75" customHeight="1" x14ac:dyDescent="0.2">
      <c r="A55" s="48">
        <v>3133</v>
      </c>
      <c r="B55" s="50" t="s">
        <v>108</v>
      </c>
      <c r="C55" s="47" t="s">
        <v>109</v>
      </c>
      <c r="D55" s="7"/>
      <c r="E55" s="7">
        <v>0</v>
      </c>
      <c r="G55" s="67">
        <v>0</v>
      </c>
    </row>
    <row r="56" spans="1:7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15325.95</v>
      </c>
    </row>
    <row r="57" spans="1:7" ht="12.75" customHeight="1" x14ac:dyDescent="0.2">
      <c r="A57" s="48">
        <v>321</v>
      </c>
      <c r="B57" s="50" t="s">
        <v>112</v>
      </c>
      <c r="C57" s="47" t="s">
        <v>113</v>
      </c>
      <c r="D57" s="4">
        <f>SUM(D58:D61)</f>
        <v>0</v>
      </c>
      <c r="E57" s="4">
        <f>SUM(E58:E61)</f>
        <v>4233.13</v>
      </c>
    </row>
    <row r="58" spans="1:7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2728.13</v>
      </c>
      <c r="G58" s="67">
        <v>0</v>
      </c>
    </row>
    <row r="59" spans="1:7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1505</v>
      </c>
      <c r="G59" s="67">
        <v>0</v>
      </c>
    </row>
    <row r="60" spans="1:7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0</v>
      </c>
      <c r="G60" s="67">
        <v>0</v>
      </c>
    </row>
    <row r="61" spans="1:7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0</v>
      </c>
      <c r="G61" s="67">
        <v>0</v>
      </c>
    </row>
    <row r="62" spans="1:7" ht="12.75" customHeight="1" x14ac:dyDescent="0.2">
      <c r="A62" s="48">
        <v>322</v>
      </c>
      <c r="B62" s="50" t="s">
        <v>122</v>
      </c>
      <c r="C62" s="47" t="s">
        <v>123</v>
      </c>
      <c r="D62" s="4">
        <f>SUM(D63:D69)</f>
        <v>0</v>
      </c>
      <c r="E62" s="4">
        <v>0</v>
      </c>
      <c r="G62" s="67">
        <v>0</v>
      </c>
    </row>
    <row r="63" spans="1:7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0</v>
      </c>
      <c r="G63" s="67">
        <v>0</v>
      </c>
    </row>
    <row r="64" spans="1:7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0</v>
      </c>
      <c r="G64" s="67">
        <v>0</v>
      </c>
    </row>
    <row r="65" spans="1:7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0</v>
      </c>
      <c r="G65" s="67">
        <v>0</v>
      </c>
    </row>
    <row r="66" spans="1:7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0</v>
      </c>
      <c r="G66" s="67">
        <v>0</v>
      </c>
    </row>
    <row r="67" spans="1:7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0</v>
      </c>
      <c r="G67" s="67">
        <v>0</v>
      </c>
    </row>
    <row r="68" spans="1:7" ht="12.75" customHeight="1" x14ac:dyDescent="0.2">
      <c r="A68" s="48">
        <v>3226</v>
      </c>
      <c r="B68" s="39" t="s">
        <v>134</v>
      </c>
      <c r="C68" s="47" t="s">
        <v>135</v>
      </c>
      <c r="D68" s="7"/>
      <c r="E68" s="7">
        <v>0</v>
      </c>
      <c r="G68" s="67">
        <v>0</v>
      </c>
    </row>
    <row r="69" spans="1:7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7" ht="12.75" customHeight="1" x14ac:dyDescent="0.2">
      <c r="A70" s="48">
        <v>323</v>
      </c>
      <c r="B70" s="39" t="s">
        <v>138</v>
      </c>
      <c r="C70" s="47" t="s">
        <v>139</v>
      </c>
      <c r="D70" s="4">
        <f>SUM(D71:D79)</f>
        <v>0</v>
      </c>
      <c r="E70" s="4">
        <f>SUM(E71:E79)</f>
        <v>7958.66</v>
      </c>
    </row>
    <row r="71" spans="1:7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0</v>
      </c>
      <c r="G71" s="67">
        <v>0</v>
      </c>
    </row>
    <row r="72" spans="1:7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v>0</v>
      </c>
      <c r="G72" s="67">
        <v>0</v>
      </c>
    </row>
    <row r="73" spans="1:7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7822.66</v>
      </c>
      <c r="G73" s="67">
        <v>0</v>
      </c>
    </row>
    <row r="74" spans="1:7" ht="12.75" customHeight="1" x14ac:dyDescent="0.2">
      <c r="A74" s="48">
        <v>3234</v>
      </c>
      <c r="B74" s="39" t="s">
        <v>146</v>
      </c>
      <c r="C74" s="47" t="s">
        <v>147</v>
      </c>
      <c r="D74" s="7"/>
      <c r="E74" s="7">
        <v>0</v>
      </c>
      <c r="G74" s="67">
        <v>0</v>
      </c>
    </row>
    <row r="75" spans="1:7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136</v>
      </c>
      <c r="G75" s="67">
        <v>0</v>
      </c>
    </row>
    <row r="76" spans="1:7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0</v>
      </c>
      <c r="G76" s="67">
        <v>0</v>
      </c>
    </row>
    <row r="77" spans="1:7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0</v>
      </c>
      <c r="G77" s="67">
        <v>0</v>
      </c>
    </row>
    <row r="78" spans="1:7" ht="12.75" customHeight="1" x14ac:dyDescent="0.2">
      <c r="A78" s="48">
        <v>3238</v>
      </c>
      <c r="B78" s="50" t="s">
        <v>154</v>
      </c>
      <c r="C78" s="47" t="s">
        <v>155</v>
      </c>
      <c r="D78" s="7"/>
      <c r="E78" s="7">
        <v>0</v>
      </c>
      <c r="G78" s="67">
        <v>0</v>
      </c>
    </row>
    <row r="79" spans="1:7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0</v>
      </c>
      <c r="G79" s="67">
        <v>0</v>
      </c>
    </row>
    <row r="80" spans="1:7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0</v>
      </c>
      <c r="G80" s="67">
        <v>0</v>
      </c>
    </row>
    <row r="81" spans="1:7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7" x14ac:dyDescent="0.2">
      <c r="A82" s="38" t="s">
        <v>162</v>
      </c>
      <c r="B82" s="39" t="s">
        <v>163</v>
      </c>
      <c r="C82" s="40" t="s">
        <v>162</v>
      </c>
      <c r="D82" s="5"/>
      <c r="E82" s="5">
        <v>0</v>
      </c>
      <c r="G82" s="67">
        <v>0</v>
      </c>
    </row>
    <row r="83" spans="1:7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>
        <v>0</v>
      </c>
      <c r="G83" s="67">
        <v>0</v>
      </c>
    </row>
    <row r="84" spans="1:7" x14ac:dyDescent="0.2">
      <c r="A84" s="38" t="s">
        <v>166</v>
      </c>
      <c r="B84" s="39" t="s">
        <v>167</v>
      </c>
      <c r="C84" s="40" t="s">
        <v>166</v>
      </c>
      <c r="D84" s="5"/>
      <c r="E84" s="5">
        <v>0</v>
      </c>
      <c r="G84" s="67">
        <v>0</v>
      </c>
    </row>
    <row r="85" spans="1:7" x14ac:dyDescent="0.2">
      <c r="A85" s="38" t="s">
        <v>168</v>
      </c>
      <c r="B85" s="39" t="s">
        <v>169</v>
      </c>
      <c r="C85" s="40" t="s">
        <v>168</v>
      </c>
      <c r="D85" s="5"/>
      <c r="E85" s="5">
        <v>0</v>
      </c>
      <c r="G85" s="67">
        <v>0</v>
      </c>
    </row>
    <row r="86" spans="1:7" ht="12.75" customHeight="1" x14ac:dyDescent="0.2">
      <c r="A86" s="48">
        <v>329</v>
      </c>
      <c r="B86" s="50" t="s">
        <v>170</v>
      </c>
      <c r="C86" s="47" t="s">
        <v>171</v>
      </c>
      <c r="D86" s="4">
        <f>SUM(D87:D93)</f>
        <v>0</v>
      </c>
      <c r="E86" s="4">
        <f>SUM(E87:E93)</f>
        <v>3134.16</v>
      </c>
    </row>
    <row r="87" spans="1:7" ht="12.75" customHeight="1" x14ac:dyDescent="0.2">
      <c r="A87" s="48">
        <v>3291</v>
      </c>
      <c r="B87" s="51" t="s">
        <v>172</v>
      </c>
      <c r="C87" s="47" t="s">
        <v>173</v>
      </c>
      <c r="D87" s="7"/>
      <c r="E87" s="7">
        <v>0</v>
      </c>
      <c r="G87" s="67">
        <v>0</v>
      </c>
    </row>
    <row r="88" spans="1:7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0</v>
      </c>
      <c r="G88" s="67">
        <v>0</v>
      </c>
    </row>
    <row r="89" spans="1:7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3134.16</v>
      </c>
      <c r="G89" s="67">
        <v>0</v>
      </c>
    </row>
    <row r="90" spans="1:7" ht="12.75" customHeight="1" x14ac:dyDescent="0.2">
      <c r="A90" s="48">
        <v>3294</v>
      </c>
      <c r="B90" s="50" t="s">
        <v>178</v>
      </c>
      <c r="C90" s="47" t="s">
        <v>179</v>
      </c>
      <c r="D90" s="7"/>
      <c r="E90" s="7">
        <v>0</v>
      </c>
      <c r="G90" s="67">
        <v>0</v>
      </c>
    </row>
    <row r="91" spans="1:7" ht="12.75" customHeight="1" x14ac:dyDescent="0.2">
      <c r="A91" s="48">
        <v>3295</v>
      </c>
      <c r="B91" s="50" t="s">
        <v>180</v>
      </c>
      <c r="C91" s="47" t="s">
        <v>181</v>
      </c>
      <c r="D91" s="7"/>
      <c r="E91" s="7">
        <v>0</v>
      </c>
      <c r="G91" s="67">
        <v>0</v>
      </c>
    </row>
    <row r="92" spans="1:7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>
        <v>0</v>
      </c>
      <c r="G92" s="67">
        <v>0</v>
      </c>
    </row>
    <row r="93" spans="1:7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0</v>
      </c>
      <c r="G93" s="67">
        <v>0</v>
      </c>
    </row>
    <row r="94" spans="1:7" ht="12.75" customHeight="1" x14ac:dyDescent="0.2">
      <c r="A94" s="48">
        <v>34</v>
      </c>
      <c r="B94" s="51" t="s">
        <v>186</v>
      </c>
      <c r="C94" s="47" t="s">
        <v>187</v>
      </c>
      <c r="D94" s="4">
        <f>D95+D100+D108</f>
        <v>0</v>
      </c>
      <c r="E94" s="4">
        <f>E95+E100+E108</f>
        <v>0</v>
      </c>
    </row>
    <row r="95" spans="1:7" ht="12.75" customHeight="1" x14ac:dyDescent="0.2">
      <c r="A95" s="48">
        <v>341</v>
      </c>
      <c r="B95" s="50" t="s">
        <v>188</v>
      </c>
      <c r="C95" s="47" t="s">
        <v>189</v>
      </c>
      <c r="D95" s="4">
        <f>SUM(D96:D99)</f>
        <v>0</v>
      </c>
      <c r="E95" s="4">
        <f>SUM(E96:E99)</f>
        <v>0</v>
      </c>
    </row>
    <row r="96" spans="1:7" ht="12.75" customHeight="1" x14ac:dyDescent="0.2">
      <c r="A96" s="48">
        <v>3411</v>
      </c>
      <c r="B96" s="50" t="s">
        <v>190</v>
      </c>
      <c r="C96" s="47" t="s">
        <v>191</v>
      </c>
      <c r="D96" s="7"/>
      <c r="E96" s="7">
        <v>0</v>
      </c>
      <c r="G96" s="67">
        <v>0</v>
      </c>
    </row>
    <row r="97" spans="1:7" ht="12.75" customHeight="1" x14ac:dyDescent="0.2">
      <c r="A97" s="48">
        <v>3412</v>
      </c>
      <c r="B97" s="50" t="s">
        <v>192</v>
      </c>
      <c r="C97" s="47" t="s">
        <v>193</v>
      </c>
      <c r="D97" s="7"/>
      <c r="E97" s="7">
        <v>0</v>
      </c>
      <c r="G97" s="67">
        <v>0</v>
      </c>
    </row>
    <row r="98" spans="1:7" ht="12.75" customHeight="1" x14ac:dyDescent="0.2">
      <c r="A98" s="48">
        <v>3413</v>
      </c>
      <c r="B98" s="50" t="s">
        <v>194</v>
      </c>
      <c r="C98" s="47" t="s">
        <v>195</v>
      </c>
      <c r="D98" s="7"/>
      <c r="E98" s="7">
        <v>0</v>
      </c>
      <c r="G98" s="67">
        <v>0</v>
      </c>
    </row>
    <row r="99" spans="1:7" ht="12.75" customHeight="1" x14ac:dyDescent="0.2">
      <c r="A99" s="48">
        <v>3419</v>
      </c>
      <c r="B99" s="50" t="s">
        <v>196</v>
      </c>
      <c r="C99" s="47" t="s">
        <v>197</v>
      </c>
      <c r="D99" s="7"/>
      <c r="E99" s="7">
        <v>0</v>
      </c>
      <c r="G99" s="67">
        <v>0</v>
      </c>
    </row>
    <row r="100" spans="1:7" ht="12.75" customHeight="1" x14ac:dyDescent="0.2">
      <c r="A100" s="48">
        <v>342</v>
      </c>
      <c r="B100" s="50" t="s">
        <v>198</v>
      </c>
      <c r="C100" s="47" t="s">
        <v>199</v>
      </c>
      <c r="D100" s="4">
        <f>SUM(D101:D107)</f>
        <v>0</v>
      </c>
      <c r="E100" s="4">
        <f>SUM(E101:E107)</f>
        <v>0</v>
      </c>
    </row>
    <row r="101" spans="1:7" ht="24" x14ac:dyDescent="0.2">
      <c r="A101" s="48">
        <v>3421</v>
      </c>
      <c r="B101" s="50" t="s">
        <v>200</v>
      </c>
      <c r="C101" s="47" t="s">
        <v>201</v>
      </c>
      <c r="D101" s="7"/>
      <c r="E101" s="7">
        <v>0</v>
      </c>
      <c r="G101" s="67">
        <v>0</v>
      </c>
    </row>
    <row r="102" spans="1:7" ht="24" x14ac:dyDescent="0.2">
      <c r="A102" s="48">
        <v>3422</v>
      </c>
      <c r="B102" s="51" t="s">
        <v>202</v>
      </c>
      <c r="C102" s="47" t="s">
        <v>203</v>
      </c>
      <c r="D102" s="7"/>
      <c r="E102" s="7">
        <v>0</v>
      </c>
      <c r="G102" s="67">
        <v>0</v>
      </c>
    </row>
    <row r="103" spans="1:7" ht="24" x14ac:dyDescent="0.2">
      <c r="A103" s="48">
        <v>3423</v>
      </c>
      <c r="B103" s="51" t="s">
        <v>204</v>
      </c>
      <c r="C103" s="47" t="s">
        <v>205</v>
      </c>
      <c r="D103" s="7"/>
      <c r="E103" s="7">
        <v>0</v>
      </c>
      <c r="G103" s="67">
        <v>0</v>
      </c>
    </row>
    <row r="104" spans="1:7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>
        <v>0</v>
      </c>
      <c r="G104" s="67">
        <v>0</v>
      </c>
    </row>
    <row r="105" spans="1:7" x14ac:dyDescent="0.2">
      <c r="A105" s="48">
        <v>3426</v>
      </c>
      <c r="B105" s="50" t="s">
        <v>208</v>
      </c>
      <c r="C105" s="47" t="s">
        <v>209</v>
      </c>
      <c r="D105" s="7"/>
      <c r="E105" s="7">
        <v>0</v>
      </c>
      <c r="G105" s="67">
        <v>0</v>
      </c>
    </row>
    <row r="106" spans="1:7" ht="24" x14ac:dyDescent="0.2">
      <c r="A106" s="48">
        <v>3427</v>
      </c>
      <c r="B106" s="50" t="s">
        <v>210</v>
      </c>
      <c r="C106" s="47" t="s">
        <v>211</v>
      </c>
      <c r="D106" s="7"/>
      <c r="E106" s="7">
        <v>0</v>
      </c>
      <c r="G106" s="67">
        <v>0</v>
      </c>
    </row>
    <row r="107" spans="1:7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>
        <v>0</v>
      </c>
      <c r="G107" s="67">
        <v>0</v>
      </c>
    </row>
    <row r="108" spans="1:7" ht="12.75" customHeight="1" x14ac:dyDescent="0.2">
      <c r="A108" s="48">
        <v>343</v>
      </c>
      <c r="B108" s="39" t="s">
        <v>214</v>
      </c>
      <c r="C108" s="47" t="s">
        <v>215</v>
      </c>
      <c r="D108" s="4">
        <f>SUM(D109:D112)</f>
        <v>0</v>
      </c>
      <c r="E108" s="4">
        <f>SUM(E109:E112)</f>
        <v>0</v>
      </c>
    </row>
    <row r="109" spans="1:7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0</v>
      </c>
      <c r="G109" s="67">
        <v>0</v>
      </c>
    </row>
    <row r="110" spans="1:7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>
        <v>0</v>
      </c>
      <c r="G110" s="67">
        <v>0</v>
      </c>
    </row>
    <row r="111" spans="1:7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>
        <v>0</v>
      </c>
      <c r="G111" s="67">
        <v>0</v>
      </c>
    </row>
    <row r="112" spans="1:7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>
        <v>0</v>
      </c>
      <c r="G112" s="67">
        <v>0</v>
      </c>
    </row>
    <row r="113" spans="1:7" ht="12.75" customHeight="1" x14ac:dyDescent="0.2">
      <c r="A113" s="48">
        <v>35</v>
      </c>
      <c r="B113" s="39" t="s">
        <v>224</v>
      </c>
      <c r="C113" s="47" t="s">
        <v>225</v>
      </c>
      <c r="D113" s="4">
        <f>D114+D117+D121</f>
        <v>0</v>
      </c>
      <c r="E113" s="4">
        <f>E114+E117+E121</f>
        <v>0</v>
      </c>
    </row>
    <row r="114" spans="1:7" ht="24" x14ac:dyDescent="0.2">
      <c r="A114" s="48">
        <v>351</v>
      </c>
      <c r="B114" s="39" t="s">
        <v>226</v>
      </c>
      <c r="C114" s="47" t="s">
        <v>227</v>
      </c>
      <c r="D114" s="4">
        <f>SUM(D115:D116)</f>
        <v>0</v>
      </c>
      <c r="E114" s="4">
        <f>SUM(E115:E116)</f>
        <v>0</v>
      </c>
    </row>
    <row r="115" spans="1:7" ht="24" x14ac:dyDescent="0.2">
      <c r="A115" s="48">
        <v>3511</v>
      </c>
      <c r="B115" s="39" t="s">
        <v>228</v>
      </c>
      <c r="C115" s="47" t="s">
        <v>229</v>
      </c>
      <c r="D115" s="7"/>
      <c r="E115" s="7">
        <v>0</v>
      </c>
      <c r="G115" s="67">
        <v>0</v>
      </c>
    </row>
    <row r="116" spans="1:7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>
        <v>0</v>
      </c>
      <c r="G116" s="67">
        <v>0</v>
      </c>
    </row>
    <row r="117" spans="1:7" ht="36" x14ac:dyDescent="0.2">
      <c r="A117" s="48">
        <v>352</v>
      </c>
      <c r="B117" s="39" t="s">
        <v>232</v>
      </c>
      <c r="C117" s="47" t="s">
        <v>233</v>
      </c>
      <c r="D117" s="4">
        <f>SUM(D118:D120)</f>
        <v>0</v>
      </c>
      <c r="E117" s="4">
        <f>SUM(E118:E120)</f>
        <v>0</v>
      </c>
    </row>
    <row r="118" spans="1:7" ht="24" x14ac:dyDescent="0.2">
      <c r="A118" s="48">
        <v>3521</v>
      </c>
      <c r="B118" s="39" t="s">
        <v>234</v>
      </c>
      <c r="C118" s="47" t="s">
        <v>235</v>
      </c>
      <c r="D118" s="7"/>
      <c r="E118" s="7">
        <v>0</v>
      </c>
      <c r="G118" s="67">
        <v>0</v>
      </c>
    </row>
    <row r="119" spans="1:7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>
        <v>0</v>
      </c>
      <c r="G119" s="67">
        <v>0</v>
      </c>
    </row>
    <row r="120" spans="1:7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>
        <v>0</v>
      </c>
      <c r="G120" s="67">
        <v>0</v>
      </c>
    </row>
    <row r="121" spans="1:7" ht="24" x14ac:dyDescent="0.2">
      <c r="A121" s="48" t="s">
        <v>240</v>
      </c>
      <c r="B121" s="50" t="s">
        <v>241</v>
      </c>
      <c r="C121" s="47" t="s">
        <v>240</v>
      </c>
      <c r="D121" s="7"/>
      <c r="E121" s="7">
        <v>0</v>
      </c>
      <c r="G121" s="67">
        <v>0</v>
      </c>
    </row>
    <row r="122" spans="1:7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7" ht="12.75" customHeight="1" x14ac:dyDescent="0.2">
      <c r="A123" s="48">
        <v>361</v>
      </c>
      <c r="B123" s="50" t="s">
        <v>244</v>
      </c>
      <c r="C123" s="47" t="s">
        <v>245</v>
      </c>
      <c r="D123" s="4">
        <f>SUM(D124:D125)</f>
        <v>0</v>
      </c>
      <c r="E123" s="4">
        <f>SUM(E124:E125)</f>
        <v>0</v>
      </c>
    </row>
    <row r="124" spans="1:7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>
        <v>0</v>
      </c>
      <c r="G124" s="67">
        <v>0</v>
      </c>
    </row>
    <row r="125" spans="1:7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>
        <v>0</v>
      </c>
      <c r="G125" s="67">
        <v>0</v>
      </c>
    </row>
    <row r="126" spans="1:7" ht="24" x14ac:dyDescent="0.2">
      <c r="A126" s="48">
        <v>362</v>
      </c>
      <c r="B126" s="50" t="s">
        <v>250</v>
      </c>
      <c r="C126" s="47" t="s">
        <v>251</v>
      </c>
      <c r="D126" s="4">
        <f>SUM(D127:D128)</f>
        <v>0</v>
      </c>
      <c r="E126" s="4">
        <f>SUM(E127:E128)</f>
        <v>0</v>
      </c>
    </row>
    <row r="127" spans="1:7" ht="24" x14ac:dyDescent="0.2">
      <c r="A127" s="48">
        <v>3621</v>
      </c>
      <c r="B127" s="39" t="s">
        <v>252</v>
      </c>
      <c r="C127" s="47" t="s">
        <v>253</v>
      </c>
      <c r="D127" s="7"/>
      <c r="E127" s="7">
        <v>0</v>
      </c>
      <c r="G127" s="67">
        <v>0</v>
      </c>
    </row>
    <row r="128" spans="1:7" ht="24" x14ac:dyDescent="0.2">
      <c r="A128" s="48">
        <v>3622</v>
      </c>
      <c r="B128" s="39" t="s">
        <v>254</v>
      </c>
      <c r="C128" s="47" t="s">
        <v>255</v>
      </c>
      <c r="D128" s="7"/>
      <c r="E128" s="7">
        <v>0</v>
      </c>
      <c r="G128" s="67">
        <v>0</v>
      </c>
    </row>
    <row r="129" spans="1:7" ht="24" x14ac:dyDescent="0.2">
      <c r="A129" s="48">
        <v>363</v>
      </c>
      <c r="B129" s="39" t="s">
        <v>256</v>
      </c>
      <c r="C129" s="47" t="s">
        <v>257</v>
      </c>
      <c r="D129" s="4">
        <f>SUM(D130:D133)</f>
        <v>0</v>
      </c>
      <c r="E129" s="4">
        <f>SUM(E130:E133)</f>
        <v>0</v>
      </c>
    </row>
    <row r="130" spans="1:7" x14ac:dyDescent="0.2">
      <c r="A130" s="48">
        <v>3631</v>
      </c>
      <c r="B130" s="39" t="s">
        <v>258</v>
      </c>
      <c r="C130" s="47" t="s">
        <v>259</v>
      </c>
      <c r="D130" s="7"/>
      <c r="E130" s="7">
        <v>0</v>
      </c>
      <c r="G130" s="67">
        <v>0</v>
      </c>
    </row>
    <row r="131" spans="1:7" x14ac:dyDescent="0.2">
      <c r="A131" s="48">
        <v>3632</v>
      </c>
      <c r="B131" s="39" t="s">
        <v>260</v>
      </c>
      <c r="C131" s="47" t="s">
        <v>261</v>
      </c>
      <c r="D131" s="7"/>
      <c r="E131" s="7">
        <v>0</v>
      </c>
      <c r="G131" s="67">
        <v>0</v>
      </c>
    </row>
    <row r="132" spans="1:7" ht="24" x14ac:dyDescent="0.2">
      <c r="A132" s="48" t="s">
        <v>262</v>
      </c>
      <c r="B132" s="39" t="s">
        <v>263</v>
      </c>
      <c r="C132" s="47" t="s">
        <v>262</v>
      </c>
      <c r="D132" s="7"/>
      <c r="E132" s="7">
        <v>0</v>
      </c>
      <c r="G132" s="67">
        <v>0</v>
      </c>
    </row>
    <row r="133" spans="1:7" ht="24" x14ac:dyDescent="0.2">
      <c r="A133" s="48" t="s">
        <v>264</v>
      </c>
      <c r="B133" s="39" t="s">
        <v>265</v>
      </c>
      <c r="C133" s="47" t="s">
        <v>264</v>
      </c>
      <c r="D133" s="7"/>
      <c r="E133" s="7">
        <v>0</v>
      </c>
      <c r="G133" s="67">
        <v>0</v>
      </c>
    </row>
    <row r="134" spans="1:7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7" x14ac:dyDescent="0.2">
      <c r="A135" s="38" t="s">
        <v>268</v>
      </c>
      <c r="B135" s="39" t="s">
        <v>269</v>
      </c>
      <c r="C135" s="40" t="s">
        <v>268</v>
      </c>
      <c r="D135" s="5"/>
      <c r="E135" s="5">
        <v>0</v>
      </c>
      <c r="G135" s="67">
        <v>0</v>
      </c>
    </row>
    <row r="136" spans="1:7" x14ac:dyDescent="0.2">
      <c r="A136" s="38" t="s">
        <v>270</v>
      </c>
      <c r="B136" s="39" t="s">
        <v>271</v>
      </c>
      <c r="C136" s="40" t="s">
        <v>270</v>
      </c>
      <c r="D136" s="5"/>
      <c r="E136" s="5">
        <v>0</v>
      </c>
      <c r="G136" s="67">
        <v>0</v>
      </c>
    </row>
    <row r="137" spans="1:7" x14ac:dyDescent="0.2">
      <c r="A137" s="38" t="s">
        <v>272</v>
      </c>
      <c r="B137" s="39" t="s">
        <v>273</v>
      </c>
      <c r="C137" s="40" t="s">
        <v>272</v>
      </c>
      <c r="D137" s="5"/>
      <c r="E137" s="5">
        <v>0</v>
      </c>
      <c r="G137" s="67">
        <v>0</v>
      </c>
    </row>
    <row r="138" spans="1:7" x14ac:dyDescent="0.2">
      <c r="A138" s="48" t="s">
        <v>274</v>
      </c>
      <c r="B138" s="39" t="s">
        <v>275</v>
      </c>
      <c r="C138" s="47" t="s">
        <v>274</v>
      </c>
      <c r="D138" s="4">
        <f>SUM(D139:D141)</f>
        <v>0</v>
      </c>
      <c r="E138" s="4">
        <f>SUM(E139:E141)</f>
        <v>0</v>
      </c>
    </row>
    <row r="139" spans="1:7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>
        <v>0</v>
      </c>
      <c r="G139" s="67">
        <v>0</v>
      </c>
    </row>
    <row r="140" spans="1:7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>
        <v>0</v>
      </c>
      <c r="G140" s="67">
        <v>0</v>
      </c>
    </row>
    <row r="141" spans="1:7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>
        <v>0</v>
      </c>
      <c r="G141" s="67">
        <v>0</v>
      </c>
    </row>
    <row r="142" spans="1:7" ht="24" x14ac:dyDescent="0.2">
      <c r="A142" s="48" t="s">
        <v>282</v>
      </c>
      <c r="B142" s="50" t="s">
        <v>283</v>
      </c>
      <c r="C142" s="47" t="s">
        <v>282</v>
      </c>
      <c r="D142" s="4">
        <f>SUM(D143:D145)</f>
        <v>0</v>
      </c>
      <c r="E142" s="4">
        <f>SUM(E143:E145)</f>
        <v>0</v>
      </c>
    </row>
    <row r="143" spans="1:7" ht="24" x14ac:dyDescent="0.2">
      <c r="A143" s="48">
        <v>3672</v>
      </c>
      <c r="B143" s="50" t="s">
        <v>284</v>
      </c>
      <c r="C143" s="47" t="s">
        <v>285</v>
      </c>
      <c r="D143" s="7"/>
      <c r="E143" s="7">
        <v>0</v>
      </c>
      <c r="G143" s="67">
        <v>0</v>
      </c>
    </row>
    <row r="144" spans="1:7" ht="24" x14ac:dyDescent="0.2">
      <c r="A144" s="48">
        <v>3673</v>
      </c>
      <c r="B144" s="50" t="s">
        <v>286</v>
      </c>
      <c r="C144" s="47" t="s">
        <v>287</v>
      </c>
      <c r="D144" s="7"/>
      <c r="E144" s="7">
        <v>0</v>
      </c>
      <c r="G144" s="67">
        <v>0</v>
      </c>
    </row>
    <row r="145" spans="1:7" ht="24" x14ac:dyDescent="0.2">
      <c r="A145" s="48">
        <v>3674</v>
      </c>
      <c r="B145" s="50" t="s">
        <v>288</v>
      </c>
      <c r="C145" s="47" t="s">
        <v>289</v>
      </c>
      <c r="D145" s="7"/>
      <c r="E145" s="7">
        <v>0</v>
      </c>
      <c r="G145" s="67">
        <v>0</v>
      </c>
    </row>
    <row r="146" spans="1:7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7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>
        <v>0</v>
      </c>
      <c r="G147" s="67">
        <v>0</v>
      </c>
    </row>
    <row r="148" spans="1:7" x14ac:dyDescent="0.2">
      <c r="A148" s="48" t="s">
        <v>294</v>
      </c>
      <c r="B148" s="50" t="s">
        <v>295</v>
      </c>
      <c r="C148" s="47" t="s">
        <v>294</v>
      </c>
      <c r="D148" s="7"/>
      <c r="E148" s="7">
        <v>0</v>
      </c>
      <c r="G148" s="67">
        <v>0</v>
      </c>
    </row>
    <row r="149" spans="1:7" ht="24" x14ac:dyDescent="0.2">
      <c r="A149" s="48" t="s">
        <v>296</v>
      </c>
      <c r="B149" s="50" t="s">
        <v>297</v>
      </c>
      <c r="C149" s="47" t="s">
        <v>296</v>
      </c>
      <c r="D149" s="4">
        <f>SUM(D150:D153)</f>
        <v>0</v>
      </c>
      <c r="E149" s="4">
        <f>SUM(E150:E153)</f>
        <v>0</v>
      </c>
    </row>
    <row r="150" spans="1:7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>
        <v>0</v>
      </c>
      <c r="G150" s="67">
        <v>0</v>
      </c>
    </row>
    <row r="151" spans="1:7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>
        <v>0</v>
      </c>
      <c r="G151" s="67">
        <v>0</v>
      </c>
    </row>
    <row r="152" spans="1:7" ht="24" x14ac:dyDescent="0.2">
      <c r="A152" s="48" t="s">
        <v>300</v>
      </c>
      <c r="B152" s="50" t="s">
        <v>66</v>
      </c>
      <c r="C152" s="47" t="s">
        <v>300</v>
      </c>
      <c r="D152" s="7"/>
      <c r="E152" s="7">
        <v>0</v>
      </c>
      <c r="G152" s="67">
        <v>0</v>
      </c>
    </row>
    <row r="153" spans="1:7" ht="24" x14ac:dyDescent="0.2">
      <c r="A153" s="48" t="s">
        <v>301</v>
      </c>
      <c r="B153" s="50" t="s">
        <v>68</v>
      </c>
      <c r="C153" s="47" t="s">
        <v>301</v>
      </c>
      <c r="D153" s="7"/>
      <c r="E153" s="7">
        <v>0</v>
      </c>
      <c r="G153" s="67">
        <v>0</v>
      </c>
    </row>
    <row r="154" spans="1:7" ht="24" x14ac:dyDescent="0.2">
      <c r="A154" s="48">
        <v>37</v>
      </c>
      <c r="B154" s="50" t="s">
        <v>302</v>
      </c>
      <c r="C154" s="47" t="s">
        <v>303</v>
      </c>
      <c r="D154" s="4">
        <f>D155+D161</f>
        <v>0</v>
      </c>
      <c r="E154" s="4">
        <f>E155+E161</f>
        <v>0</v>
      </c>
    </row>
    <row r="155" spans="1:7" ht="24" x14ac:dyDescent="0.2">
      <c r="A155" s="48">
        <v>371</v>
      </c>
      <c r="B155" s="50" t="s">
        <v>304</v>
      </c>
      <c r="C155" s="47" t="s">
        <v>305</v>
      </c>
      <c r="D155" s="4">
        <f>SUM(D156:D160)</f>
        <v>0</v>
      </c>
      <c r="E155" s="4">
        <f>SUM(E156:E160)</f>
        <v>0</v>
      </c>
    </row>
    <row r="156" spans="1:7" ht="24" x14ac:dyDescent="0.2">
      <c r="A156" s="48">
        <v>3711</v>
      </c>
      <c r="B156" s="50" t="s">
        <v>306</v>
      </c>
      <c r="C156" s="47" t="s">
        <v>307</v>
      </c>
      <c r="D156" s="7"/>
      <c r="E156" s="7">
        <v>0</v>
      </c>
      <c r="G156" s="67">
        <v>0</v>
      </c>
    </row>
    <row r="157" spans="1:7" ht="24" x14ac:dyDescent="0.2">
      <c r="A157" s="48">
        <v>3712</v>
      </c>
      <c r="B157" s="50" t="s">
        <v>308</v>
      </c>
      <c r="C157" s="47" t="s">
        <v>309</v>
      </c>
      <c r="D157" s="7"/>
      <c r="E157" s="7">
        <v>0</v>
      </c>
      <c r="G157" s="67">
        <v>0</v>
      </c>
    </row>
    <row r="158" spans="1:7" ht="24" x14ac:dyDescent="0.2">
      <c r="A158" s="48" t="s">
        <v>310</v>
      </c>
      <c r="B158" s="50" t="s">
        <v>311</v>
      </c>
      <c r="C158" s="47" t="s">
        <v>310</v>
      </c>
      <c r="D158" s="7"/>
      <c r="E158" s="7">
        <v>0</v>
      </c>
      <c r="G158" s="67">
        <v>0</v>
      </c>
    </row>
    <row r="159" spans="1:7" ht="24" x14ac:dyDescent="0.2">
      <c r="A159" s="48" t="s">
        <v>312</v>
      </c>
      <c r="B159" s="50" t="s">
        <v>313</v>
      </c>
      <c r="C159" s="47" t="s">
        <v>312</v>
      </c>
      <c r="D159" s="7"/>
      <c r="E159" s="7">
        <v>0</v>
      </c>
      <c r="G159" s="67">
        <v>0</v>
      </c>
    </row>
    <row r="160" spans="1:7" x14ac:dyDescent="0.2">
      <c r="A160" s="48" t="s">
        <v>314</v>
      </c>
      <c r="B160" s="39" t="s">
        <v>315</v>
      </c>
      <c r="C160" s="47" t="s">
        <v>314</v>
      </c>
      <c r="D160" s="7"/>
      <c r="E160" s="7">
        <v>0</v>
      </c>
      <c r="G160" s="67">
        <v>0</v>
      </c>
    </row>
    <row r="161" spans="1:7" ht="24" x14ac:dyDescent="0.2">
      <c r="A161" s="48">
        <v>372</v>
      </c>
      <c r="B161" s="49" t="s">
        <v>316</v>
      </c>
      <c r="C161" s="47" t="s">
        <v>317</v>
      </c>
      <c r="D161" s="4">
        <f>SUM(D162:D164)</f>
        <v>0</v>
      </c>
      <c r="E161" s="4">
        <f>SUM(E162:E164)</f>
        <v>0</v>
      </c>
    </row>
    <row r="162" spans="1:7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>
        <v>0</v>
      </c>
      <c r="G162" s="67">
        <v>0</v>
      </c>
    </row>
    <row r="163" spans="1:7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>
        <v>0</v>
      </c>
      <c r="G163" s="67">
        <v>0</v>
      </c>
    </row>
    <row r="164" spans="1:7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>
        <v>0</v>
      </c>
      <c r="G164" s="67">
        <v>0</v>
      </c>
    </row>
    <row r="165" spans="1:7" ht="24" x14ac:dyDescent="0.2">
      <c r="A165" s="48">
        <v>38</v>
      </c>
      <c r="B165" s="39" t="s">
        <v>324</v>
      </c>
      <c r="C165" s="47" t="s">
        <v>325</v>
      </c>
      <c r="D165" s="4">
        <f>D166+D170+D175+D181</f>
        <v>0</v>
      </c>
      <c r="E165" s="4">
        <f>E166+E170+E175+E181</f>
        <v>8429244.4399999995</v>
      </c>
    </row>
    <row r="166" spans="1:7" ht="12.75" customHeight="1" x14ac:dyDescent="0.2">
      <c r="A166" s="48">
        <v>381</v>
      </c>
      <c r="B166" s="50" t="s">
        <v>326</v>
      </c>
      <c r="C166" s="47" t="s">
        <v>327</v>
      </c>
      <c r="D166" s="4">
        <f>SUM(D167:D169)</f>
        <v>0</v>
      </c>
      <c r="E166" s="4">
        <f>SUM(E167:E169)</f>
        <v>8429244.4399999995</v>
      </c>
    </row>
    <row r="167" spans="1:7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>
        <v>0</v>
      </c>
      <c r="G167" s="67">
        <v>0</v>
      </c>
    </row>
    <row r="168" spans="1:7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>
        <v>0</v>
      </c>
      <c r="G168" s="67">
        <v>0</v>
      </c>
    </row>
    <row r="169" spans="1:7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>
        <v>8429244.4399999995</v>
      </c>
      <c r="G169" s="67">
        <v>0</v>
      </c>
    </row>
    <row r="170" spans="1:7" ht="12.75" customHeight="1" x14ac:dyDescent="0.2">
      <c r="A170" s="48">
        <v>382</v>
      </c>
      <c r="B170" s="39" t="s">
        <v>334</v>
      </c>
      <c r="C170" s="47" t="s">
        <v>335</v>
      </c>
      <c r="D170" s="4">
        <f>SUM(D171:D174)</f>
        <v>0</v>
      </c>
      <c r="E170" s="4">
        <f>SUM(E171:E174)</f>
        <v>0</v>
      </c>
    </row>
    <row r="171" spans="1:7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>
        <v>0</v>
      </c>
      <c r="G171" s="67">
        <v>0</v>
      </c>
    </row>
    <row r="172" spans="1:7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>
        <v>0</v>
      </c>
      <c r="G172" s="67">
        <v>0</v>
      </c>
    </row>
    <row r="173" spans="1:7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>
        <v>0</v>
      </c>
      <c r="G173" s="67">
        <v>0</v>
      </c>
    </row>
    <row r="174" spans="1:7" ht="24" x14ac:dyDescent="0.2">
      <c r="A174" s="48" t="s">
        <v>342</v>
      </c>
      <c r="B174" s="50" t="s">
        <v>343</v>
      </c>
      <c r="C174" s="47" t="s">
        <v>342</v>
      </c>
      <c r="D174" s="7"/>
      <c r="E174" s="7">
        <v>0</v>
      </c>
      <c r="G174" s="67">
        <v>0</v>
      </c>
    </row>
    <row r="175" spans="1:7" ht="12.75" customHeight="1" x14ac:dyDescent="0.2">
      <c r="A175" s="48">
        <v>383</v>
      </c>
      <c r="B175" s="50" t="s">
        <v>344</v>
      </c>
      <c r="C175" s="47" t="s">
        <v>345</v>
      </c>
      <c r="D175" s="4">
        <f>SUM(D176:D180)</f>
        <v>0</v>
      </c>
      <c r="E175" s="4">
        <f>SUM(E176:E180)</f>
        <v>0</v>
      </c>
    </row>
    <row r="176" spans="1:7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>
        <v>0</v>
      </c>
      <c r="G176" s="67">
        <v>0</v>
      </c>
    </row>
    <row r="177" spans="1:7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>
        <v>0</v>
      </c>
      <c r="G177" s="67">
        <v>0</v>
      </c>
    </row>
    <row r="178" spans="1:7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>
        <v>0</v>
      </c>
      <c r="G178" s="67">
        <v>0</v>
      </c>
    </row>
    <row r="179" spans="1:7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>
        <v>0</v>
      </c>
      <c r="G179" s="67">
        <v>0</v>
      </c>
    </row>
    <row r="180" spans="1:7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>
        <v>0</v>
      </c>
      <c r="G180" s="67">
        <v>0</v>
      </c>
    </row>
    <row r="181" spans="1:7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7" ht="24" x14ac:dyDescent="0.2">
      <c r="A182" s="48">
        <v>3861</v>
      </c>
      <c r="B182" s="50" t="s">
        <v>358</v>
      </c>
      <c r="C182" s="47" t="s">
        <v>359</v>
      </c>
      <c r="D182" s="7"/>
      <c r="E182" s="7">
        <v>0</v>
      </c>
      <c r="G182" s="67">
        <v>0</v>
      </c>
    </row>
    <row r="183" spans="1:7" ht="24" x14ac:dyDescent="0.2">
      <c r="A183" s="48">
        <v>3862</v>
      </c>
      <c r="B183" s="39" t="s">
        <v>360</v>
      </c>
      <c r="C183" s="47" t="s">
        <v>361</v>
      </c>
      <c r="D183" s="7"/>
      <c r="E183" s="7">
        <v>0</v>
      </c>
      <c r="G183" s="67">
        <v>0</v>
      </c>
    </row>
    <row r="184" spans="1:7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>
        <v>0</v>
      </c>
      <c r="G184" s="67">
        <v>0</v>
      </c>
    </row>
    <row r="185" spans="1:7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>
        <v>0</v>
      </c>
      <c r="G185" s="67">
        <v>0</v>
      </c>
    </row>
    <row r="186" spans="1:7" ht="24" x14ac:dyDescent="0.2">
      <c r="A186" s="48" t="s">
        <v>366</v>
      </c>
      <c r="B186" s="39" t="s">
        <v>367</v>
      </c>
      <c r="C186" s="47" t="s">
        <v>366</v>
      </c>
      <c r="D186" s="7"/>
      <c r="E186" s="7">
        <v>0</v>
      </c>
      <c r="G186" s="67">
        <v>0</v>
      </c>
    </row>
    <row r="187" spans="1:7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7" x14ac:dyDescent="0.2">
      <c r="A188" s="32">
        <v>41</v>
      </c>
      <c r="B188" s="33" t="s">
        <v>370</v>
      </c>
      <c r="C188" s="47" t="s">
        <v>371</v>
      </c>
      <c r="D188" s="4">
        <f>D189+D193</f>
        <v>0</v>
      </c>
      <c r="E188" s="4">
        <f>E189+E193</f>
        <v>0</v>
      </c>
    </row>
    <row r="189" spans="1:7" ht="12.75" customHeight="1" x14ac:dyDescent="0.2">
      <c r="A189" s="48">
        <v>411</v>
      </c>
      <c r="B189" s="50" t="s">
        <v>372</v>
      </c>
      <c r="C189" s="47" t="s">
        <v>373</v>
      </c>
      <c r="D189" s="4">
        <f>SUM(D190:D192)</f>
        <v>0</v>
      </c>
      <c r="E189" s="4">
        <f>SUM(E190:E192)</f>
        <v>0</v>
      </c>
    </row>
    <row r="190" spans="1:7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>
        <v>0</v>
      </c>
      <c r="G190" s="67">
        <v>0</v>
      </c>
    </row>
    <row r="191" spans="1:7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>
        <v>0</v>
      </c>
      <c r="G191" s="67">
        <v>0</v>
      </c>
    </row>
    <row r="192" spans="1:7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>
        <v>0</v>
      </c>
      <c r="G192" s="67">
        <v>0</v>
      </c>
    </row>
    <row r="193" spans="1:7" ht="12.75" customHeight="1" x14ac:dyDescent="0.2">
      <c r="A193" s="48">
        <v>412</v>
      </c>
      <c r="B193" s="50" t="s">
        <v>380</v>
      </c>
      <c r="C193" s="47" t="s">
        <v>381</v>
      </c>
      <c r="D193" s="4">
        <f>SUM(D194:D199)</f>
        <v>0</v>
      </c>
      <c r="E193" s="4">
        <f>SUM(E194:E199)</f>
        <v>0</v>
      </c>
    </row>
    <row r="194" spans="1:7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>
        <v>0</v>
      </c>
      <c r="G194" s="67">
        <v>0</v>
      </c>
    </row>
    <row r="195" spans="1:7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>
        <v>0</v>
      </c>
      <c r="G195" s="67">
        <v>0</v>
      </c>
    </row>
    <row r="196" spans="1:7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>
        <v>0</v>
      </c>
      <c r="G196" s="67">
        <v>0</v>
      </c>
    </row>
    <row r="197" spans="1:7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>
        <v>0</v>
      </c>
      <c r="G197" s="67">
        <v>0</v>
      </c>
    </row>
    <row r="198" spans="1:7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>
        <v>0</v>
      </c>
      <c r="G198" s="67">
        <v>0</v>
      </c>
    </row>
    <row r="199" spans="1:7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>
        <v>0</v>
      </c>
      <c r="G199" s="67">
        <v>0</v>
      </c>
    </row>
    <row r="200" spans="1:7" ht="24" x14ac:dyDescent="0.2">
      <c r="A200" s="48">
        <v>42</v>
      </c>
      <c r="B200" s="51" t="s">
        <v>394</v>
      </c>
      <c r="C200" s="47" t="s">
        <v>395</v>
      </c>
      <c r="D200" s="4">
        <f>D201+D206+D215+D220+D225+D228</f>
        <v>0</v>
      </c>
      <c r="E200" s="4">
        <f>E201+E206+E215+E220+E225+E228</f>
        <v>0</v>
      </c>
    </row>
    <row r="201" spans="1:7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7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>
        <v>0</v>
      </c>
      <c r="G202" s="67">
        <v>0</v>
      </c>
    </row>
    <row r="203" spans="1:7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0</v>
      </c>
      <c r="G203" s="67">
        <v>0</v>
      </c>
    </row>
    <row r="204" spans="1:7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>
        <v>0</v>
      </c>
      <c r="G204" s="67">
        <v>0</v>
      </c>
    </row>
    <row r="205" spans="1:7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>
        <v>0</v>
      </c>
      <c r="G205" s="67">
        <v>0</v>
      </c>
    </row>
    <row r="206" spans="1:7" ht="12.75" customHeight="1" x14ac:dyDescent="0.2">
      <c r="A206" s="48">
        <v>422</v>
      </c>
      <c r="B206" s="50" t="s">
        <v>406</v>
      </c>
      <c r="C206" s="47" t="s">
        <v>407</v>
      </c>
      <c r="D206" s="4">
        <f>SUM(D207:D214)</f>
        <v>0</v>
      </c>
      <c r="E206" s="4">
        <f>SUM(E207:E214)</f>
        <v>0</v>
      </c>
    </row>
    <row r="207" spans="1:7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0</v>
      </c>
      <c r="G207" s="67">
        <v>0</v>
      </c>
    </row>
    <row r="208" spans="1:7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>
        <v>0</v>
      </c>
      <c r="G208" s="67">
        <v>0</v>
      </c>
    </row>
    <row r="209" spans="1:7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>
        <v>0</v>
      </c>
      <c r="G209" s="67">
        <v>0</v>
      </c>
    </row>
    <row r="210" spans="1:7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>
        <v>0</v>
      </c>
      <c r="G210" s="67">
        <v>0</v>
      </c>
    </row>
    <row r="211" spans="1:7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>
        <v>0</v>
      </c>
      <c r="G211" s="67">
        <v>0</v>
      </c>
    </row>
    <row r="212" spans="1:7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>
        <v>0</v>
      </c>
      <c r="G212" s="67">
        <v>0</v>
      </c>
    </row>
    <row r="213" spans="1:7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0</v>
      </c>
      <c r="G213" s="67">
        <v>0</v>
      </c>
    </row>
    <row r="214" spans="1:7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>
        <v>0</v>
      </c>
      <c r="G214" s="67">
        <v>0</v>
      </c>
    </row>
    <row r="215" spans="1:7" ht="12.75" customHeight="1" x14ac:dyDescent="0.2">
      <c r="A215" s="48">
        <v>423</v>
      </c>
      <c r="B215" s="50" t="s">
        <v>424</v>
      </c>
      <c r="C215" s="47" t="s">
        <v>425</v>
      </c>
      <c r="D215" s="4">
        <f>SUM(D216:D219)</f>
        <v>0</v>
      </c>
      <c r="E215" s="4">
        <f>SUM(E216:E219)</f>
        <v>0</v>
      </c>
    </row>
    <row r="216" spans="1:7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>
        <v>0</v>
      </c>
      <c r="G216" s="67">
        <v>0</v>
      </c>
    </row>
    <row r="217" spans="1:7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>
        <v>0</v>
      </c>
      <c r="G217" s="67">
        <v>0</v>
      </c>
    </row>
    <row r="218" spans="1:7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>
        <v>0</v>
      </c>
      <c r="G218" s="67">
        <v>0</v>
      </c>
    </row>
    <row r="219" spans="1:7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>
        <v>0</v>
      </c>
      <c r="G219" s="67">
        <v>0</v>
      </c>
    </row>
    <row r="220" spans="1:7" x14ac:dyDescent="0.2">
      <c r="A220" s="48">
        <v>424</v>
      </c>
      <c r="B220" s="50" t="s">
        <v>434</v>
      </c>
      <c r="C220" s="47" t="s">
        <v>435</v>
      </c>
      <c r="D220" s="4">
        <f>SUM(D221:D224)</f>
        <v>0</v>
      </c>
      <c r="E220" s="4">
        <f>SUM(E221:E224)</f>
        <v>0</v>
      </c>
    </row>
    <row r="221" spans="1:7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>
        <v>0</v>
      </c>
      <c r="G221" s="67">
        <v>0</v>
      </c>
    </row>
    <row r="222" spans="1:7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>
        <v>0</v>
      </c>
      <c r="G222" s="67">
        <v>0</v>
      </c>
    </row>
    <row r="223" spans="1:7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>
        <v>0</v>
      </c>
      <c r="G223" s="67">
        <v>0</v>
      </c>
    </row>
    <row r="224" spans="1:7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>
        <v>0</v>
      </c>
      <c r="G224" s="67">
        <v>0</v>
      </c>
    </row>
    <row r="225" spans="1:7" ht="12.75" customHeight="1" x14ac:dyDescent="0.2">
      <c r="A225" s="48">
        <v>425</v>
      </c>
      <c r="B225" s="50" t="s">
        <v>444</v>
      </c>
      <c r="C225" s="47" t="s">
        <v>445</v>
      </c>
      <c r="D225" s="4">
        <f>SUM(D226:D227)</f>
        <v>0</v>
      </c>
      <c r="E225" s="4">
        <f>SUM(E226:E227)</f>
        <v>0</v>
      </c>
    </row>
    <row r="226" spans="1:7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>
        <v>0</v>
      </c>
      <c r="G226" s="67">
        <v>0</v>
      </c>
    </row>
    <row r="227" spans="1:7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>
        <v>0</v>
      </c>
      <c r="G227" s="67">
        <v>0</v>
      </c>
    </row>
    <row r="228" spans="1:7" ht="12.75" customHeight="1" x14ac:dyDescent="0.2">
      <c r="A228" s="48">
        <v>426</v>
      </c>
      <c r="B228" s="50" t="s">
        <v>450</v>
      </c>
      <c r="C228" s="47" t="s">
        <v>451</v>
      </c>
      <c r="D228" s="4">
        <f>SUM(D229:D232)</f>
        <v>0</v>
      </c>
      <c r="E228" s="4">
        <f>SUM(E229:E232)</f>
        <v>0</v>
      </c>
    </row>
    <row r="229" spans="1:7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>
        <v>0</v>
      </c>
      <c r="G229" s="67">
        <v>0</v>
      </c>
    </row>
    <row r="230" spans="1:7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>
        <v>0</v>
      </c>
      <c r="G230" s="67">
        <v>0</v>
      </c>
    </row>
    <row r="231" spans="1:7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>
        <v>0</v>
      </c>
      <c r="G231" s="67">
        <v>0</v>
      </c>
    </row>
    <row r="232" spans="1:7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>
        <v>0</v>
      </c>
      <c r="G232" s="67">
        <v>0</v>
      </c>
    </row>
    <row r="233" spans="1:7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7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7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>
        <v>0</v>
      </c>
      <c r="G235" s="67">
        <v>0</v>
      </c>
    </row>
    <row r="236" spans="1:7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>
        <v>0</v>
      </c>
      <c r="G236" s="67">
        <v>0</v>
      </c>
    </row>
    <row r="237" spans="1:7" ht="12.75" customHeight="1" x14ac:dyDescent="0.2">
      <c r="A237" s="48">
        <v>44</v>
      </c>
      <c r="B237" s="50" t="s">
        <v>468</v>
      </c>
      <c r="C237" s="47" t="s">
        <v>469</v>
      </c>
      <c r="D237" s="4">
        <f>D238</f>
        <v>0</v>
      </c>
      <c r="E237" s="4">
        <f>E238</f>
        <v>0</v>
      </c>
    </row>
    <row r="238" spans="1:7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>
        <v>0</v>
      </c>
      <c r="G238" s="67">
        <v>0</v>
      </c>
    </row>
    <row r="239" spans="1:7" x14ac:dyDescent="0.2">
      <c r="A239" s="48">
        <v>45</v>
      </c>
      <c r="B239" s="50" t="s">
        <v>472</v>
      </c>
      <c r="C239" s="47" t="s">
        <v>473</v>
      </c>
      <c r="D239" s="4">
        <f>SUM(D240:D243)</f>
        <v>0</v>
      </c>
      <c r="E239" s="4">
        <f>SUM(E240:E243)</f>
        <v>0</v>
      </c>
    </row>
    <row r="240" spans="1:7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>
        <v>0</v>
      </c>
      <c r="G240" s="67">
        <v>0</v>
      </c>
    </row>
    <row r="241" spans="1:7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>
        <v>0</v>
      </c>
      <c r="G241" s="67">
        <v>0</v>
      </c>
    </row>
    <row r="242" spans="1:7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>
        <v>0</v>
      </c>
      <c r="G242" s="67">
        <v>0</v>
      </c>
    </row>
    <row r="243" spans="1:7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>
        <v>0</v>
      </c>
      <c r="G243" s="67">
        <v>0</v>
      </c>
    </row>
    <row r="244" spans="1:7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7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7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7" ht="24" x14ac:dyDescent="0.2">
      <c r="A247" s="48">
        <v>5121</v>
      </c>
      <c r="B247" s="50" t="s">
        <v>488</v>
      </c>
      <c r="C247" s="47" t="s">
        <v>489</v>
      </c>
      <c r="D247" s="7"/>
      <c r="E247" s="7">
        <v>0</v>
      </c>
      <c r="G247" s="67">
        <v>0</v>
      </c>
    </row>
    <row r="248" spans="1:7" ht="24" x14ac:dyDescent="0.2">
      <c r="A248" s="48">
        <v>5122</v>
      </c>
      <c r="B248" s="50" t="s">
        <v>490</v>
      </c>
      <c r="C248" s="47" t="s">
        <v>491</v>
      </c>
      <c r="D248" s="7"/>
      <c r="E248" s="7">
        <v>0</v>
      </c>
      <c r="G248" s="67">
        <v>0</v>
      </c>
    </row>
    <row r="249" spans="1:7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7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>
        <v>0</v>
      </c>
      <c r="G250" s="67">
        <v>0</v>
      </c>
    </row>
    <row r="251" spans="1:7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>
        <v>0</v>
      </c>
      <c r="G251" s="67">
        <v>0</v>
      </c>
    </row>
    <row r="252" spans="1:7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>
        <v>0</v>
      </c>
      <c r="G252" s="67">
        <v>0</v>
      </c>
    </row>
    <row r="253" spans="1:7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>
        <v>0</v>
      </c>
      <c r="G253" s="67">
        <v>0</v>
      </c>
    </row>
    <row r="254" spans="1:7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7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>
        <v>0</v>
      </c>
      <c r="G255" s="67">
        <v>0</v>
      </c>
    </row>
    <row r="256" spans="1:7" x14ac:dyDescent="0.2">
      <c r="A256" s="48">
        <v>5154</v>
      </c>
      <c r="B256" s="50" t="s">
        <v>506</v>
      </c>
      <c r="C256" s="47" t="s">
        <v>507</v>
      </c>
      <c r="D256" s="7"/>
      <c r="E256" s="7">
        <v>0</v>
      </c>
      <c r="G256" s="67">
        <v>0</v>
      </c>
    </row>
    <row r="257" spans="1:7" ht="24" x14ac:dyDescent="0.2">
      <c r="A257" s="48">
        <v>5155</v>
      </c>
      <c r="B257" s="50" t="s">
        <v>508</v>
      </c>
      <c r="C257" s="47" t="s">
        <v>509</v>
      </c>
      <c r="D257" s="7"/>
      <c r="E257" s="7">
        <v>0</v>
      </c>
      <c r="G257" s="67">
        <v>0</v>
      </c>
    </row>
    <row r="258" spans="1:7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>
        <v>0</v>
      </c>
      <c r="G258" s="67">
        <v>0</v>
      </c>
    </row>
    <row r="259" spans="1:7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>
        <v>0</v>
      </c>
      <c r="G259" s="67">
        <v>0</v>
      </c>
    </row>
    <row r="260" spans="1:7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>
        <v>0</v>
      </c>
      <c r="G260" s="67">
        <v>0</v>
      </c>
    </row>
    <row r="261" spans="1:7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7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>
        <v>0</v>
      </c>
      <c r="G262" s="67">
        <v>0</v>
      </c>
    </row>
    <row r="263" spans="1:7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>
        <v>0</v>
      </c>
      <c r="G263" s="67">
        <v>0</v>
      </c>
    </row>
    <row r="264" spans="1:7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>
        <v>0</v>
      </c>
      <c r="G264" s="67">
        <v>0</v>
      </c>
    </row>
    <row r="265" spans="1:7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>
        <v>0</v>
      </c>
      <c r="G265" s="67">
        <v>0</v>
      </c>
    </row>
    <row r="266" spans="1:7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7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>
        <v>0</v>
      </c>
      <c r="G267" s="67">
        <v>0</v>
      </c>
    </row>
    <row r="268" spans="1:7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>
        <v>0</v>
      </c>
      <c r="G268" s="67">
        <v>0</v>
      </c>
    </row>
    <row r="269" spans="1:7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>
        <v>0</v>
      </c>
      <c r="G269" s="67">
        <v>0</v>
      </c>
    </row>
    <row r="270" spans="1:7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>
        <v>0</v>
      </c>
      <c r="G270" s="67">
        <v>0</v>
      </c>
    </row>
    <row r="271" spans="1:7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>
        <v>0</v>
      </c>
      <c r="G271" s="67">
        <v>0</v>
      </c>
    </row>
    <row r="272" spans="1:7" x14ac:dyDescent="0.2">
      <c r="A272" s="38">
        <v>5176</v>
      </c>
      <c r="B272" s="39" t="s">
        <v>538</v>
      </c>
      <c r="C272" s="40" t="s">
        <v>539</v>
      </c>
      <c r="D272" s="5"/>
      <c r="E272" s="5">
        <v>0</v>
      </c>
      <c r="G272" s="67">
        <v>0</v>
      </c>
    </row>
    <row r="273" spans="1:7" x14ac:dyDescent="0.2">
      <c r="A273" s="38">
        <v>5177</v>
      </c>
      <c r="B273" s="49" t="s">
        <v>540</v>
      </c>
      <c r="C273" s="40" t="s">
        <v>541</v>
      </c>
      <c r="D273" s="5"/>
      <c r="E273" s="5">
        <v>0</v>
      </c>
      <c r="G273" s="67">
        <v>0</v>
      </c>
    </row>
    <row r="274" spans="1:7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7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7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>
        <v>0</v>
      </c>
      <c r="G276" s="72">
        <v>0</v>
      </c>
    </row>
    <row r="277" spans="1:7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>
        <v>0</v>
      </c>
      <c r="G277" s="72">
        <v>0</v>
      </c>
    </row>
    <row r="278" spans="1:7" s="72" customFormat="1" x14ac:dyDescent="0.2">
      <c r="A278" s="38">
        <v>5314</v>
      </c>
      <c r="B278" s="39" t="s">
        <v>550</v>
      </c>
      <c r="C278" s="40" t="s">
        <v>551</v>
      </c>
      <c r="D278" s="5"/>
      <c r="E278" s="5">
        <v>0</v>
      </c>
      <c r="G278" s="72">
        <v>0</v>
      </c>
    </row>
    <row r="279" spans="1:7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7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>
        <v>0</v>
      </c>
      <c r="G280" s="72">
        <v>0</v>
      </c>
    </row>
    <row r="281" spans="1:7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7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>
        <v>0</v>
      </c>
      <c r="G282" s="72">
        <v>0</v>
      </c>
    </row>
    <row r="283" spans="1:7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>
        <v>0</v>
      </c>
      <c r="G283" s="72">
        <v>0</v>
      </c>
    </row>
    <row r="284" spans="1:7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7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>
        <v>0</v>
      </c>
      <c r="G285" s="72">
        <v>0</v>
      </c>
    </row>
    <row r="286" spans="1:7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>
        <v>0</v>
      </c>
      <c r="G286" s="72">
        <v>0</v>
      </c>
    </row>
    <row r="287" spans="1:7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7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7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>
        <v>0</v>
      </c>
      <c r="G289" s="72">
        <v>0</v>
      </c>
    </row>
    <row r="290" spans="1:7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>
        <v>0</v>
      </c>
      <c r="G290" s="72">
        <v>0</v>
      </c>
    </row>
    <row r="291" spans="1:7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>
        <v>0</v>
      </c>
      <c r="G291" s="72">
        <v>0</v>
      </c>
    </row>
    <row r="292" spans="1:7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>
        <v>0</v>
      </c>
      <c r="G292" s="72">
        <v>0</v>
      </c>
    </row>
    <row r="293" spans="1:7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7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>
        <v>0</v>
      </c>
      <c r="G294" s="72">
        <v>0</v>
      </c>
    </row>
    <row r="295" spans="1:7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>
        <v>0</v>
      </c>
      <c r="G295" s="72">
        <v>0</v>
      </c>
    </row>
    <row r="296" spans="1:7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>
        <v>0</v>
      </c>
      <c r="G296" s="72">
        <v>0</v>
      </c>
    </row>
    <row r="297" spans="1:7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7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>
        <v>0</v>
      </c>
      <c r="G298" s="72">
        <v>0</v>
      </c>
    </row>
    <row r="299" spans="1:7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7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>
        <v>0</v>
      </c>
      <c r="G300" s="72">
        <v>0</v>
      </c>
    </row>
    <row r="301" spans="1:7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>
        <v>0</v>
      </c>
      <c r="G301" s="72">
        <v>0</v>
      </c>
    </row>
    <row r="302" spans="1:7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>
        <v>0</v>
      </c>
      <c r="G302" s="72">
        <v>0</v>
      </c>
    </row>
    <row r="303" spans="1:7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>
        <v>0</v>
      </c>
      <c r="G303" s="72">
        <v>0</v>
      </c>
    </row>
    <row r="304" spans="1:7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>
        <v>0</v>
      </c>
      <c r="G304" s="72">
        <v>0</v>
      </c>
    </row>
    <row r="305" spans="1:7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>
        <v>0</v>
      </c>
      <c r="G305" s="72">
        <v>0</v>
      </c>
    </row>
    <row r="306" spans="1:7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7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>
        <v>0</v>
      </c>
      <c r="G307" s="72">
        <v>0</v>
      </c>
    </row>
    <row r="308" spans="1:7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>
        <v>0</v>
      </c>
      <c r="G308" s="72">
        <v>0</v>
      </c>
    </row>
    <row r="309" spans="1:7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>
        <v>0</v>
      </c>
      <c r="G309" s="72">
        <v>0</v>
      </c>
    </row>
    <row r="310" spans="1:7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>
        <v>0</v>
      </c>
      <c r="G310" s="72">
        <v>0</v>
      </c>
    </row>
    <row r="311" spans="1:7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7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>
        <v>0</v>
      </c>
      <c r="G312" s="72">
        <v>0</v>
      </c>
    </row>
    <row r="313" spans="1:7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>
        <v>0</v>
      </c>
      <c r="G313" s="72">
        <v>0</v>
      </c>
    </row>
    <row r="314" spans="1:7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>
        <v>0</v>
      </c>
      <c r="G314" s="72">
        <v>0</v>
      </c>
    </row>
    <row r="315" spans="1:7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>
        <v>0</v>
      </c>
      <c r="G315" s="72">
        <v>0</v>
      </c>
    </row>
    <row r="316" spans="1:7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>
        <v>0</v>
      </c>
      <c r="G316" s="72">
        <v>0</v>
      </c>
    </row>
    <row r="317" spans="1:7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>
        <v>0</v>
      </c>
      <c r="G317" s="72">
        <v>0</v>
      </c>
    </row>
    <row r="318" spans="1:7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>
        <v>0</v>
      </c>
      <c r="G318" s="72">
        <v>0</v>
      </c>
    </row>
    <row r="319" spans="1:7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7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7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>
        <v>0</v>
      </c>
      <c r="G321" s="67">
        <v>0</v>
      </c>
    </row>
    <row r="322" spans="1:7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>
        <v>0</v>
      </c>
      <c r="G322" s="67">
        <v>0</v>
      </c>
    </row>
    <row r="323" spans="1:7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>
        <v>0</v>
      </c>
      <c r="G323" s="67">
        <v>0</v>
      </c>
    </row>
    <row r="324" spans="1:7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>
        <v>0</v>
      </c>
      <c r="G324" s="67">
        <v>0</v>
      </c>
    </row>
    <row r="325" spans="1:7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7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>
        <v>0</v>
      </c>
      <c r="G326" s="67">
        <v>0</v>
      </c>
    </row>
    <row r="327" spans="1:7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>
        <v>0</v>
      </c>
      <c r="G327" s="67">
        <v>0</v>
      </c>
    </row>
    <row r="328" spans="1:7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>
        <v>0</v>
      </c>
      <c r="G328" s="67">
        <v>0</v>
      </c>
    </row>
    <row r="329" spans="1:7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>
        <v>0</v>
      </c>
      <c r="G329" s="67">
        <v>0</v>
      </c>
    </row>
    <row r="330" spans="1:7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>
        <v>0</v>
      </c>
      <c r="G330" s="67">
        <v>0</v>
      </c>
    </row>
    <row r="331" spans="1:7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>
        <v>0</v>
      </c>
      <c r="G331" s="67">
        <v>0</v>
      </c>
    </row>
    <row r="332" spans="1:7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>
        <v>0</v>
      </c>
      <c r="G332" s="67">
        <v>0</v>
      </c>
    </row>
    <row r="333" spans="1:7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>
        <v>0</v>
      </c>
      <c r="G333" s="67">
        <v>0</v>
      </c>
    </row>
    <row r="334" spans="1:7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7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  <c r="F335" s="75">
        <v>0</v>
      </c>
      <c r="G335" s="75">
        <v>0</v>
      </c>
    </row>
    <row r="336" spans="1:7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38568.21</v>
      </c>
      <c r="E336" s="98">
        <v>27658.79</v>
      </c>
      <c r="F336" s="75">
        <v>0</v>
      </c>
      <c r="G336" s="75">
        <v>0</v>
      </c>
    </row>
    <row r="337" spans="1:7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  <c r="F337" s="75">
        <v>0</v>
      </c>
      <c r="G337" s="75">
        <v>0</v>
      </c>
    </row>
    <row r="338" spans="1:7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7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  <c r="F339" s="75">
        <v>0</v>
      </c>
      <c r="G339" s="75">
        <v>0</v>
      </c>
    </row>
    <row r="340" spans="1:7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  <c r="F340" s="75">
        <v>0</v>
      </c>
      <c r="G340" s="75">
        <v>0</v>
      </c>
    </row>
    <row r="341" spans="1:7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  <c r="F341" s="75">
        <v>0</v>
      </c>
      <c r="G341" s="75">
        <v>0</v>
      </c>
    </row>
    <row r="342" spans="1:7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  <c r="F342" s="75">
        <v>0</v>
      </c>
      <c r="G342" s="75">
        <v>0</v>
      </c>
    </row>
    <row r="343" spans="1:7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  <c r="F343" s="75">
        <v>0</v>
      </c>
      <c r="G343" s="75">
        <v>0</v>
      </c>
    </row>
    <row r="344" spans="1:7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  <c r="F344" s="75">
        <v>0</v>
      </c>
      <c r="G344" s="75">
        <v>0</v>
      </c>
    </row>
    <row r="345" spans="1:7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  <c r="F345" s="75">
        <v>0</v>
      </c>
      <c r="G345" s="75">
        <v>0</v>
      </c>
    </row>
    <row r="346" spans="1:7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  <c r="F346" s="75">
        <v>0</v>
      </c>
      <c r="G346" s="75">
        <v>0</v>
      </c>
    </row>
    <row r="347" spans="1:7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7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  <c r="F348" s="75">
        <v>0</v>
      </c>
      <c r="G348" s="75">
        <v>0</v>
      </c>
    </row>
    <row r="349" spans="1:7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  <c r="F349" s="75">
        <v>0</v>
      </c>
      <c r="G349" s="75">
        <v>0</v>
      </c>
    </row>
    <row r="350" spans="1:7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  <c r="F350" s="75">
        <v>0</v>
      </c>
      <c r="G350" s="75">
        <v>0</v>
      </c>
    </row>
    <row r="351" spans="1:7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  <c r="F351" s="75">
        <v>0</v>
      </c>
      <c r="G351" s="75">
        <v>0</v>
      </c>
    </row>
    <row r="352" spans="1:7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7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  <c r="F353" s="77">
        <v>0</v>
      </c>
      <c r="G353" s="77">
        <v>0</v>
      </c>
    </row>
    <row r="354" spans="1:7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  <c r="F354" s="77">
        <v>0</v>
      </c>
      <c r="G354" s="77">
        <v>0</v>
      </c>
    </row>
    <row r="355" spans="1:7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  <c r="F355" s="77">
        <v>0</v>
      </c>
      <c r="G355" s="77">
        <v>0</v>
      </c>
    </row>
    <row r="356" spans="1:7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  <c r="F356" s="77">
        <v>0</v>
      </c>
      <c r="G356" s="77">
        <v>0</v>
      </c>
    </row>
    <row r="357" spans="1:7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7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  <c r="F358" s="77">
        <v>0</v>
      </c>
      <c r="G358" s="77">
        <v>0</v>
      </c>
    </row>
    <row r="359" spans="1:7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  <c r="F359" s="77">
        <v>0</v>
      </c>
      <c r="G359" s="77">
        <v>0</v>
      </c>
    </row>
    <row r="360" spans="1:7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  <c r="F360" s="77">
        <v>0</v>
      </c>
      <c r="G360" s="77">
        <v>0</v>
      </c>
    </row>
    <row r="361" spans="1:7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  <c r="F361" s="77">
        <v>0</v>
      </c>
      <c r="G361" s="77">
        <v>0</v>
      </c>
    </row>
    <row r="362" spans="1:7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  <c r="F362" s="77">
        <v>0</v>
      </c>
      <c r="G362" s="77">
        <v>0</v>
      </c>
    </row>
    <row r="363" spans="1:7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  <c r="F363" s="77">
        <v>0</v>
      </c>
      <c r="G363" s="77">
        <v>0</v>
      </c>
    </row>
    <row r="364" spans="1:7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  <c r="F364" s="77">
        <v>0</v>
      </c>
      <c r="G364" s="77">
        <v>0</v>
      </c>
    </row>
    <row r="365" spans="1:7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  <c r="F365" s="77">
        <v>0</v>
      </c>
      <c r="G365" s="77">
        <v>0</v>
      </c>
    </row>
    <row r="366" spans="1:7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  <c r="F366" s="72">
        <v>0</v>
      </c>
      <c r="G366" s="72">
        <v>0</v>
      </c>
    </row>
    <row r="367" spans="1:7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7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  <c r="F368" s="72">
        <v>0</v>
      </c>
      <c r="G368" s="72">
        <v>0</v>
      </c>
    </row>
    <row r="369" spans="1:7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  <c r="F369" s="72">
        <v>0</v>
      </c>
      <c r="G369" s="72">
        <v>0</v>
      </c>
    </row>
    <row r="370" spans="1:7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  <c r="F370" s="78">
        <v>0</v>
      </c>
      <c r="G370" s="78">
        <v>0</v>
      </c>
    </row>
    <row r="371" spans="1:7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7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7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  <c r="F373" s="77">
        <v>0</v>
      </c>
      <c r="G373" s="77">
        <v>0</v>
      </c>
    </row>
    <row r="374" spans="1:7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7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  <c r="F375" s="77">
        <v>0</v>
      </c>
      <c r="G375" s="77">
        <v>0</v>
      </c>
    </row>
    <row r="376" spans="1:7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  <c r="F376" s="77">
        <v>0</v>
      </c>
      <c r="G376" s="77">
        <v>0</v>
      </c>
    </row>
    <row r="377" spans="1:7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  <c r="F377" s="77">
        <v>0</v>
      </c>
      <c r="G377" s="77">
        <v>0</v>
      </c>
    </row>
    <row r="378" spans="1:7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  <c r="F378" s="77">
        <v>0</v>
      </c>
      <c r="G378" s="77">
        <v>0</v>
      </c>
    </row>
    <row r="379" spans="1:7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  <c r="F379" s="77">
        <v>0</v>
      </c>
      <c r="G379" s="77">
        <v>0</v>
      </c>
    </row>
    <row r="380" spans="1:7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  <c r="F380" s="77">
        <v>0</v>
      </c>
      <c r="G380" s="77">
        <v>0</v>
      </c>
    </row>
    <row r="381" spans="1:7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  <c r="F381" s="77">
        <v>0</v>
      </c>
      <c r="G381" s="77">
        <v>0</v>
      </c>
    </row>
    <row r="382" spans="1:7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  <c r="F382" s="77">
        <v>0</v>
      </c>
      <c r="G382" s="77">
        <v>0</v>
      </c>
    </row>
    <row r="383" spans="1:7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38568.21</v>
      </c>
      <c r="E383" s="98">
        <v>29065.41</v>
      </c>
      <c r="F383" s="80">
        <v>0</v>
      </c>
      <c r="G383" s="80">
        <v>0</v>
      </c>
    </row>
    <row r="384" spans="1:7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  <c r="F384" s="80">
        <v>0</v>
      </c>
      <c r="G384" s="80">
        <v>0</v>
      </c>
    </row>
    <row r="385" spans="1:7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7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  <c r="F386" s="72">
        <v>0</v>
      </c>
      <c r="G386" s="72">
        <v>0</v>
      </c>
    </row>
    <row r="387" spans="1:7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  <c r="F387" s="72">
        <v>0</v>
      </c>
      <c r="G387" s="72">
        <v>0</v>
      </c>
    </row>
    <row r="388" spans="1:7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  <c r="F388" s="72">
        <v>0</v>
      </c>
      <c r="G388" s="72">
        <v>0</v>
      </c>
    </row>
    <row r="389" spans="1:7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  <c r="F389" s="72">
        <v>0</v>
      </c>
      <c r="G389" s="72">
        <v>0</v>
      </c>
    </row>
    <row r="390" spans="1:7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  <c r="F390" s="72">
        <v>0</v>
      </c>
      <c r="G390" s="72">
        <v>0</v>
      </c>
    </row>
    <row r="391" spans="1:7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  <c r="F391" s="72">
        <v>0</v>
      </c>
      <c r="G391" s="72">
        <v>0</v>
      </c>
    </row>
    <row r="392" spans="1:7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  <c r="F392" s="72">
        <v>0</v>
      </c>
      <c r="G392" s="72">
        <v>0</v>
      </c>
    </row>
    <row r="393" spans="1:7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  <c r="F393" s="72">
        <v>0</v>
      </c>
      <c r="G393" s="72">
        <v>0</v>
      </c>
    </row>
    <row r="394" spans="1:7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  <c r="F394" s="72">
        <v>0</v>
      </c>
      <c r="G394" s="72">
        <v>0</v>
      </c>
    </row>
    <row r="395" spans="1:7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7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  <c r="F396" s="72">
        <v>0</v>
      </c>
      <c r="G396" s="72">
        <v>0</v>
      </c>
    </row>
    <row r="397" spans="1:7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  <c r="F397" s="72">
        <v>0</v>
      </c>
      <c r="G397" s="72">
        <v>0</v>
      </c>
    </row>
    <row r="398" spans="1:7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  <c r="F398" s="72">
        <v>0</v>
      </c>
      <c r="G398" s="72">
        <v>0</v>
      </c>
    </row>
    <row r="399" spans="1:7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  <c r="F399" s="72">
        <v>0</v>
      </c>
      <c r="G399" s="72">
        <v>0</v>
      </c>
    </row>
    <row r="400" spans="1:7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  <c r="F400" s="72">
        <v>0</v>
      </c>
      <c r="G400" s="72">
        <v>0</v>
      </c>
    </row>
    <row r="401" spans="1:7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  <c r="F401" s="72">
        <v>0</v>
      </c>
      <c r="G401" s="72">
        <v>0</v>
      </c>
    </row>
    <row r="402" spans="1:7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  <c r="F402" s="72">
        <v>0</v>
      </c>
      <c r="G402" s="72">
        <v>0</v>
      </c>
    </row>
    <row r="403" spans="1:7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  <c r="F403" s="72">
        <v>0</v>
      </c>
      <c r="G403" s="72">
        <v>0</v>
      </c>
    </row>
    <row r="404" spans="1:7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  <c r="F404" s="72">
        <v>0</v>
      </c>
      <c r="G404" s="72">
        <v>0</v>
      </c>
    </row>
    <row r="405" spans="1:7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7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  <c r="F406" s="72">
        <v>0</v>
      </c>
      <c r="G406" s="72">
        <v>0</v>
      </c>
    </row>
    <row r="407" spans="1:7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  <c r="F407" s="72">
        <v>0</v>
      </c>
      <c r="G407" s="72">
        <v>0</v>
      </c>
    </row>
    <row r="408" spans="1:7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  <c r="F408" s="72">
        <v>0</v>
      </c>
      <c r="G408" s="72">
        <v>0</v>
      </c>
    </row>
    <row r="409" spans="1:7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  <c r="F409" s="72">
        <v>0</v>
      </c>
      <c r="G409" s="72">
        <v>0</v>
      </c>
    </row>
    <row r="410" spans="1:7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7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  <c r="F411" s="72">
        <v>0</v>
      </c>
      <c r="G411" s="72">
        <v>0</v>
      </c>
    </row>
    <row r="412" spans="1:7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  <c r="F412" s="72">
        <v>0</v>
      </c>
      <c r="G412" s="72">
        <v>0</v>
      </c>
    </row>
    <row r="413" spans="1:7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  <c r="F413" s="72">
        <v>0</v>
      </c>
      <c r="G413" s="72">
        <v>0</v>
      </c>
    </row>
    <row r="414" spans="1:7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  <c r="F414" s="72">
        <v>0</v>
      </c>
      <c r="G414" s="72">
        <v>0</v>
      </c>
    </row>
    <row r="415" spans="1:7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7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  <c r="F416" s="72">
        <v>0</v>
      </c>
      <c r="G416" s="72">
        <v>0</v>
      </c>
    </row>
    <row r="417" spans="1:7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  <c r="F417" s="72">
        <v>0</v>
      </c>
      <c r="G417" s="72">
        <v>0</v>
      </c>
    </row>
    <row r="418" spans="1:7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  <c r="F418" s="72">
        <v>0</v>
      </c>
      <c r="G418" s="72">
        <v>0</v>
      </c>
    </row>
    <row r="419" spans="1:7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  <c r="F419" s="72">
        <v>0</v>
      </c>
      <c r="G419" s="72">
        <v>0</v>
      </c>
    </row>
    <row r="420" spans="1:7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  <c r="F420" s="72">
        <v>0</v>
      </c>
      <c r="G420" s="72">
        <v>0</v>
      </c>
    </row>
    <row r="421" spans="1:7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  <c r="F421" s="72">
        <v>0</v>
      </c>
      <c r="G421" s="72">
        <v>0</v>
      </c>
    </row>
    <row r="422" spans="1:7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  <c r="F422" s="72">
        <v>0</v>
      </c>
      <c r="G422" s="72">
        <v>0</v>
      </c>
    </row>
    <row r="423" spans="1:7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  <c r="F423" s="72">
        <v>0</v>
      </c>
      <c r="G423" s="72">
        <v>0</v>
      </c>
    </row>
    <row r="424" spans="1:7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7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287668.53000000003</v>
      </c>
      <c r="F425" s="72">
        <v>0</v>
      </c>
      <c r="G425" s="72">
        <v>0</v>
      </c>
    </row>
    <row r="426" spans="1:7" s="72" customFormat="1" ht="24" x14ac:dyDescent="0.2">
      <c r="A426" s="59">
        <v>99653</v>
      </c>
      <c r="B426" s="60" t="s">
        <v>775</v>
      </c>
      <c r="C426" s="61">
        <v>99653</v>
      </c>
      <c r="D426" s="11">
        <v>7670180.96</v>
      </c>
      <c r="E426" s="101">
        <v>21089594.140000001</v>
      </c>
      <c r="F426" s="72">
        <v>0</v>
      </c>
      <c r="G426" s="72">
        <v>0</v>
      </c>
    </row>
    <row r="427" spans="1:7" ht="15" customHeight="1" x14ac:dyDescent="0.2"/>
    <row r="428" spans="1:7" ht="15" customHeight="1" x14ac:dyDescent="0.2"/>
    <row r="429" spans="1:7" ht="15" customHeight="1" x14ac:dyDescent="0.2"/>
    <row r="430" spans="1:7" ht="15" customHeight="1" x14ac:dyDescent="0.2"/>
    <row r="431" spans="1:7" ht="15" customHeight="1" x14ac:dyDescent="0.2"/>
    <row r="432" spans="1:7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11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  <c r="G9" s="74">
        <v>0</v>
      </c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  <c r="G10" s="74">
        <v>0</v>
      </c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  <c r="G12" s="74">
        <v>0</v>
      </c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  <c r="G13" s="74">
        <v>0</v>
      </c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  <c r="G15" s="67">
        <v>0</v>
      </c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  <c r="G16" s="67">
        <v>0</v>
      </c>
    </row>
    <row r="17" spans="1:7" x14ac:dyDescent="0.2">
      <c r="A17" s="38">
        <v>6323</v>
      </c>
      <c r="B17" s="39" t="s">
        <v>34</v>
      </c>
      <c r="C17" s="37" t="s">
        <v>35</v>
      </c>
      <c r="D17" s="5"/>
      <c r="E17" s="5">
        <v>0</v>
      </c>
      <c r="F17" s="72"/>
      <c r="G17" s="67">
        <v>0</v>
      </c>
    </row>
    <row r="18" spans="1:7" x14ac:dyDescent="0.2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  <c r="G18" s="67">
        <v>0</v>
      </c>
    </row>
    <row r="19" spans="1:7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7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7" x14ac:dyDescent="0.2">
      <c r="A21" s="38" t="s">
        <v>42</v>
      </c>
      <c r="B21" s="39" t="s">
        <v>43</v>
      </c>
      <c r="C21" s="40" t="s">
        <v>42</v>
      </c>
      <c r="D21" s="5"/>
      <c r="E21" s="5">
        <v>0</v>
      </c>
      <c r="F21" s="72"/>
      <c r="G21" s="67">
        <v>0</v>
      </c>
    </row>
    <row r="22" spans="1:7" x14ac:dyDescent="0.2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  <c r="G22" s="67">
        <v>0</v>
      </c>
    </row>
    <row r="23" spans="1:7" ht="24" x14ac:dyDescent="0.2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  <c r="G23" s="67">
        <v>0</v>
      </c>
    </row>
    <row r="24" spans="1:7" ht="24" x14ac:dyDescent="0.2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  <c r="G24" s="67">
        <v>0</v>
      </c>
    </row>
    <row r="25" spans="1:7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7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  <c r="G26" s="75">
        <v>0</v>
      </c>
    </row>
    <row r="27" spans="1:7" s="75" customFormat="1" x14ac:dyDescent="0.2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  <c r="G27" s="75">
        <v>0</v>
      </c>
    </row>
    <row r="28" spans="1:7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>
        <v>0</v>
      </c>
      <c r="F28" s="72"/>
      <c r="G28" s="75">
        <v>0</v>
      </c>
    </row>
    <row r="29" spans="1:7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>
        <v>0</v>
      </c>
      <c r="F29" s="72"/>
      <c r="G29" s="75">
        <v>0</v>
      </c>
    </row>
    <row r="30" spans="1:7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7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0</v>
      </c>
      <c r="G31" s="72">
        <v>0</v>
      </c>
    </row>
    <row r="32" spans="1:7" s="72" customFormat="1" x14ac:dyDescent="0.2">
      <c r="A32" s="44">
        <v>6392</v>
      </c>
      <c r="B32" s="45" t="s">
        <v>64</v>
      </c>
      <c r="C32" s="43" t="s">
        <v>65</v>
      </c>
      <c r="D32" s="6"/>
      <c r="E32" s="6">
        <v>0</v>
      </c>
      <c r="G32" s="72">
        <v>0</v>
      </c>
    </row>
    <row r="33" spans="1:7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0</v>
      </c>
      <c r="G33" s="72">
        <v>0</v>
      </c>
    </row>
    <row r="34" spans="1:7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>
        <v>0</v>
      </c>
      <c r="G34" s="72">
        <v>0</v>
      </c>
    </row>
    <row r="35" spans="1:7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7" x14ac:dyDescent="0.2">
      <c r="A36" s="48">
        <v>6711</v>
      </c>
      <c r="B36" s="39" t="s">
        <v>72</v>
      </c>
      <c r="C36" s="47" t="s">
        <v>73</v>
      </c>
      <c r="D36" s="7"/>
      <c r="E36" s="7">
        <v>0</v>
      </c>
      <c r="F36" s="72"/>
      <c r="G36" s="67">
        <v>0</v>
      </c>
    </row>
    <row r="37" spans="1:7" ht="24" x14ac:dyDescent="0.2">
      <c r="A37" s="48">
        <v>6712</v>
      </c>
      <c r="B37" s="49" t="s">
        <v>74</v>
      </c>
      <c r="C37" s="47" t="s">
        <v>75</v>
      </c>
      <c r="D37" s="7"/>
      <c r="E37" s="7">
        <v>0</v>
      </c>
      <c r="F37" s="72"/>
      <c r="G37" s="67">
        <v>0</v>
      </c>
    </row>
    <row r="38" spans="1:7" ht="24" x14ac:dyDescent="0.2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  <c r="G38" s="67">
        <v>0</v>
      </c>
    </row>
    <row r="39" spans="1:7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v>0</v>
      </c>
      <c r="F39" s="72"/>
      <c r="G39" s="73">
        <v>0</v>
      </c>
    </row>
    <row r="40" spans="1:7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7" x14ac:dyDescent="0.2">
      <c r="A41" s="48">
        <v>8413</v>
      </c>
      <c r="B41" s="50" t="s">
        <v>82</v>
      </c>
      <c r="C41" s="47" t="s">
        <v>83</v>
      </c>
      <c r="D41" s="7"/>
      <c r="E41" s="7">
        <v>0</v>
      </c>
      <c r="F41" s="72"/>
      <c r="G41" s="67">
        <v>0</v>
      </c>
    </row>
    <row r="42" spans="1:7" x14ac:dyDescent="0.2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  <c r="G42" s="67">
        <v>0</v>
      </c>
    </row>
    <row r="43" spans="1:7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7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7" ht="12.75" customHeight="1" x14ac:dyDescent="0.2">
      <c r="A45" s="48">
        <v>31</v>
      </c>
      <c r="B45" s="50" t="s">
        <v>88</v>
      </c>
      <c r="C45" s="47" t="s">
        <v>89</v>
      </c>
      <c r="D45" s="4">
        <f>D46+D51+D52</f>
        <v>0</v>
      </c>
      <c r="E45" s="4">
        <f>E46+E51+E52</f>
        <v>0</v>
      </c>
    </row>
    <row r="46" spans="1:7" ht="12.75" customHeight="1" x14ac:dyDescent="0.2">
      <c r="A46" s="48">
        <v>311</v>
      </c>
      <c r="B46" s="50" t="s">
        <v>90</v>
      </c>
      <c r="C46" s="47" t="s">
        <v>91</v>
      </c>
      <c r="D46" s="4">
        <f>SUM(D47:D50)</f>
        <v>0</v>
      </c>
      <c r="E46" s="4">
        <f>SUM(E47:E50)</f>
        <v>0</v>
      </c>
    </row>
    <row r="47" spans="1:7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0</v>
      </c>
      <c r="G47" s="67">
        <v>0</v>
      </c>
    </row>
    <row r="48" spans="1:7" ht="12.75" customHeight="1" x14ac:dyDescent="0.2">
      <c r="A48" s="48">
        <v>3112</v>
      </c>
      <c r="B48" s="50" t="s">
        <v>94</v>
      </c>
      <c r="C48" s="47" t="s">
        <v>95</v>
      </c>
      <c r="D48" s="7"/>
      <c r="E48" s="7">
        <v>0</v>
      </c>
      <c r="G48" s="67">
        <v>0</v>
      </c>
    </row>
    <row r="49" spans="1:7" ht="12.75" customHeight="1" x14ac:dyDescent="0.2">
      <c r="A49" s="48">
        <v>3113</v>
      </c>
      <c r="B49" s="39" t="s">
        <v>96</v>
      </c>
      <c r="C49" s="47" t="s">
        <v>97</v>
      </c>
      <c r="D49" s="7"/>
      <c r="E49" s="7">
        <v>0</v>
      </c>
      <c r="G49" s="67">
        <v>0</v>
      </c>
    </row>
    <row r="50" spans="1:7" ht="12.75" customHeight="1" x14ac:dyDescent="0.2">
      <c r="A50" s="48">
        <v>3114</v>
      </c>
      <c r="B50" s="39" t="s">
        <v>98</v>
      </c>
      <c r="C50" s="47" t="s">
        <v>99</v>
      </c>
      <c r="D50" s="7"/>
      <c r="E50" s="7">
        <v>0</v>
      </c>
      <c r="G50" s="67">
        <v>0</v>
      </c>
    </row>
    <row r="51" spans="1:7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0</v>
      </c>
      <c r="G51" s="67">
        <v>0</v>
      </c>
    </row>
    <row r="52" spans="1:7" ht="12.75" customHeight="1" x14ac:dyDescent="0.2">
      <c r="A52" s="48">
        <v>313</v>
      </c>
      <c r="B52" s="39" t="s">
        <v>102</v>
      </c>
      <c r="C52" s="47" t="s">
        <v>103</v>
      </c>
      <c r="D52" s="4">
        <f>SUM(D53:D55)</f>
        <v>0</v>
      </c>
      <c r="E52" s="4">
        <f>SUM(E53:E55)</f>
        <v>0</v>
      </c>
    </row>
    <row r="53" spans="1:7" ht="12.75" customHeight="1" x14ac:dyDescent="0.2">
      <c r="A53" s="48">
        <v>3131</v>
      </c>
      <c r="B53" s="39" t="s">
        <v>104</v>
      </c>
      <c r="C53" s="47" t="s">
        <v>105</v>
      </c>
      <c r="D53" s="7"/>
      <c r="E53" s="7">
        <v>0</v>
      </c>
      <c r="G53" s="67">
        <v>0</v>
      </c>
    </row>
    <row r="54" spans="1:7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0</v>
      </c>
      <c r="G54" s="67">
        <v>0</v>
      </c>
    </row>
    <row r="55" spans="1:7" ht="12.75" customHeight="1" x14ac:dyDescent="0.2">
      <c r="A55" s="48">
        <v>3133</v>
      </c>
      <c r="B55" s="50" t="s">
        <v>108</v>
      </c>
      <c r="C55" s="47" t="s">
        <v>109</v>
      </c>
      <c r="D55" s="7"/>
      <c r="E55" s="7">
        <v>0</v>
      </c>
      <c r="G55" s="67">
        <v>0</v>
      </c>
    </row>
    <row r="56" spans="1:7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7" ht="12.75" customHeight="1" x14ac:dyDescent="0.2">
      <c r="A57" s="48">
        <v>321</v>
      </c>
      <c r="B57" s="50" t="s">
        <v>112</v>
      </c>
      <c r="C57" s="47" t="s">
        <v>113</v>
      </c>
      <c r="D57" s="4">
        <f>SUM(D58:D61)</f>
        <v>0</v>
      </c>
      <c r="E57" s="4">
        <f>SUM(E58:E61)</f>
        <v>0</v>
      </c>
    </row>
    <row r="58" spans="1:7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0</v>
      </c>
      <c r="G58" s="67">
        <v>0</v>
      </c>
    </row>
    <row r="59" spans="1:7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0</v>
      </c>
      <c r="G59" s="67">
        <v>0</v>
      </c>
    </row>
    <row r="60" spans="1:7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0</v>
      </c>
      <c r="G60" s="67">
        <v>0</v>
      </c>
    </row>
    <row r="61" spans="1:7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0</v>
      </c>
      <c r="G61" s="67">
        <v>0</v>
      </c>
    </row>
    <row r="62" spans="1:7" ht="12.75" customHeight="1" x14ac:dyDescent="0.2">
      <c r="A62" s="48">
        <v>322</v>
      </c>
      <c r="B62" s="50" t="s">
        <v>122</v>
      </c>
      <c r="C62" s="47" t="s">
        <v>123</v>
      </c>
      <c r="D62" s="4">
        <f>SUM(D63:D69)</f>
        <v>0</v>
      </c>
      <c r="E62" s="4">
        <v>0</v>
      </c>
      <c r="G62" s="67">
        <v>0</v>
      </c>
    </row>
    <row r="63" spans="1:7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0</v>
      </c>
      <c r="G63" s="67">
        <v>0</v>
      </c>
    </row>
    <row r="64" spans="1:7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0</v>
      </c>
      <c r="G64" s="67">
        <v>0</v>
      </c>
    </row>
    <row r="65" spans="1:7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0</v>
      </c>
      <c r="G65" s="67">
        <v>0</v>
      </c>
    </row>
    <row r="66" spans="1:7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0</v>
      </c>
      <c r="G66" s="67">
        <v>0</v>
      </c>
    </row>
    <row r="67" spans="1:7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0</v>
      </c>
      <c r="G67" s="67">
        <v>0</v>
      </c>
    </row>
    <row r="68" spans="1:7" ht="12.75" customHeight="1" x14ac:dyDescent="0.2">
      <c r="A68" s="48">
        <v>3226</v>
      </c>
      <c r="B68" s="39" t="s">
        <v>134</v>
      </c>
      <c r="C68" s="47" t="s">
        <v>135</v>
      </c>
      <c r="D68" s="7"/>
      <c r="E68" s="7">
        <v>0</v>
      </c>
      <c r="G68" s="67">
        <v>0</v>
      </c>
    </row>
    <row r="69" spans="1:7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7" ht="12.75" customHeight="1" x14ac:dyDescent="0.2">
      <c r="A70" s="48">
        <v>323</v>
      </c>
      <c r="B70" s="39" t="s">
        <v>138</v>
      </c>
      <c r="C70" s="47" t="s">
        <v>139</v>
      </c>
      <c r="D70" s="4">
        <f>SUM(D71:D79)</f>
        <v>0</v>
      </c>
      <c r="E70" s="4">
        <f>SUM(E71:E79)</f>
        <v>0</v>
      </c>
    </row>
    <row r="71" spans="1:7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0</v>
      </c>
      <c r="G71" s="67">
        <v>0</v>
      </c>
    </row>
    <row r="72" spans="1:7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v>0</v>
      </c>
      <c r="G72" s="67">
        <v>0</v>
      </c>
    </row>
    <row r="73" spans="1:7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0</v>
      </c>
      <c r="G73" s="67">
        <v>0</v>
      </c>
    </row>
    <row r="74" spans="1:7" ht="12.75" customHeight="1" x14ac:dyDescent="0.2">
      <c r="A74" s="48">
        <v>3234</v>
      </c>
      <c r="B74" s="39" t="s">
        <v>146</v>
      </c>
      <c r="C74" s="47" t="s">
        <v>147</v>
      </c>
      <c r="D74" s="7"/>
      <c r="E74" s="7">
        <v>0</v>
      </c>
      <c r="G74" s="67">
        <v>0</v>
      </c>
    </row>
    <row r="75" spans="1:7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0</v>
      </c>
      <c r="G75" s="67">
        <v>0</v>
      </c>
    </row>
    <row r="76" spans="1:7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0</v>
      </c>
      <c r="G76" s="67">
        <v>0</v>
      </c>
    </row>
    <row r="77" spans="1:7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0</v>
      </c>
      <c r="G77" s="67">
        <v>0</v>
      </c>
    </row>
    <row r="78" spans="1:7" ht="12.75" customHeight="1" x14ac:dyDescent="0.2">
      <c r="A78" s="48">
        <v>3238</v>
      </c>
      <c r="B78" s="50" t="s">
        <v>154</v>
      </c>
      <c r="C78" s="47" t="s">
        <v>155</v>
      </c>
      <c r="D78" s="7"/>
      <c r="E78" s="7">
        <v>0</v>
      </c>
      <c r="G78" s="67">
        <v>0</v>
      </c>
    </row>
    <row r="79" spans="1:7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0</v>
      </c>
      <c r="G79" s="67">
        <v>0</v>
      </c>
    </row>
    <row r="80" spans="1:7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0</v>
      </c>
      <c r="G80" s="67">
        <v>0</v>
      </c>
    </row>
    <row r="81" spans="1:7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7" x14ac:dyDescent="0.2">
      <c r="A82" s="38" t="s">
        <v>162</v>
      </c>
      <c r="B82" s="39" t="s">
        <v>163</v>
      </c>
      <c r="C82" s="40" t="s">
        <v>162</v>
      </c>
      <c r="D82" s="5"/>
      <c r="E82" s="5">
        <v>0</v>
      </c>
      <c r="G82" s="67">
        <v>0</v>
      </c>
    </row>
    <row r="83" spans="1:7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>
        <v>0</v>
      </c>
      <c r="G83" s="67">
        <v>0</v>
      </c>
    </row>
    <row r="84" spans="1:7" x14ac:dyDescent="0.2">
      <c r="A84" s="38" t="s">
        <v>166</v>
      </c>
      <c r="B84" s="39" t="s">
        <v>167</v>
      </c>
      <c r="C84" s="40" t="s">
        <v>166</v>
      </c>
      <c r="D84" s="5"/>
      <c r="E84" s="5">
        <v>0</v>
      </c>
      <c r="G84" s="67">
        <v>0</v>
      </c>
    </row>
    <row r="85" spans="1:7" x14ac:dyDescent="0.2">
      <c r="A85" s="38" t="s">
        <v>168</v>
      </c>
      <c r="B85" s="39" t="s">
        <v>169</v>
      </c>
      <c r="C85" s="40" t="s">
        <v>168</v>
      </c>
      <c r="D85" s="5"/>
      <c r="E85" s="5">
        <v>0</v>
      </c>
      <c r="G85" s="67">
        <v>0</v>
      </c>
    </row>
    <row r="86" spans="1:7" ht="12.75" customHeight="1" x14ac:dyDescent="0.2">
      <c r="A86" s="48">
        <v>329</v>
      </c>
      <c r="B86" s="50" t="s">
        <v>170</v>
      </c>
      <c r="C86" s="47" t="s">
        <v>171</v>
      </c>
      <c r="D86" s="4">
        <f>SUM(D87:D93)</f>
        <v>0</v>
      </c>
      <c r="E86" s="4">
        <f>SUM(E87:E93)</f>
        <v>0</v>
      </c>
    </row>
    <row r="87" spans="1:7" ht="12.75" customHeight="1" x14ac:dyDescent="0.2">
      <c r="A87" s="48">
        <v>3291</v>
      </c>
      <c r="B87" s="51" t="s">
        <v>172</v>
      </c>
      <c r="C87" s="47" t="s">
        <v>173</v>
      </c>
      <c r="D87" s="7"/>
      <c r="E87" s="7">
        <v>0</v>
      </c>
      <c r="G87" s="67">
        <v>0</v>
      </c>
    </row>
    <row r="88" spans="1:7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0</v>
      </c>
      <c r="G88" s="67">
        <v>0</v>
      </c>
    </row>
    <row r="89" spans="1:7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0</v>
      </c>
      <c r="G89" s="67">
        <v>0</v>
      </c>
    </row>
    <row r="90" spans="1:7" ht="12.75" customHeight="1" x14ac:dyDescent="0.2">
      <c r="A90" s="48">
        <v>3294</v>
      </c>
      <c r="B90" s="50" t="s">
        <v>178</v>
      </c>
      <c r="C90" s="47" t="s">
        <v>179</v>
      </c>
      <c r="D90" s="7"/>
      <c r="E90" s="7">
        <v>0</v>
      </c>
      <c r="G90" s="67">
        <v>0</v>
      </c>
    </row>
    <row r="91" spans="1:7" ht="12.75" customHeight="1" x14ac:dyDescent="0.2">
      <c r="A91" s="48">
        <v>3295</v>
      </c>
      <c r="B91" s="50" t="s">
        <v>180</v>
      </c>
      <c r="C91" s="47" t="s">
        <v>181</v>
      </c>
      <c r="D91" s="7"/>
      <c r="E91" s="7">
        <v>0</v>
      </c>
      <c r="G91" s="67">
        <v>0</v>
      </c>
    </row>
    <row r="92" spans="1:7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>
        <v>0</v>
      </c>
      <c r="G92" s="67">
        <v>0</v>
      </c>
    </row>
    <row r="93" spans="1:7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0</v>
      </c>
      <c r="G93" s="67">
        <v>0</v>
      </c>
    </row>
    <row r="94" spans="1:7" ht="12.75" customHeight="1" x14ac:dyDescent="0.2">
      <c r="A94" s="48">
        <v>34</v>
      </c>
      <c r="B94" s="51" t="s">
        <v>186</v>
      </c>
      <c r="C94" s="47" t="s">
        <v>187</v>
      </c>
      <c r="D94" s="4">
        <f>D95+D100+D108</f>
        <v>0</v>
      </c>
      <c r="E94" s="4">
        <f>E95+E100+E108</f>
        <v>0</v>
      </c>
    </row>
    <row r="95" spans="1:7" ht="12.75" customHeight="1" x14ac:dyDescent="0.2">
      <c r="A95" s="48">
        <v>341</v>
      </c>
      <c r="B95" s="50" t="s">
        <v>188</v>
      </c>
      <c r="C95" s="47" t="s">
        <v>189</v>
      </c>
      <c r="D95" s="4">
        <f>SUM(D96:D99)</f>
        <v>0</v>
      </c>
      <c r="E95" s="4">
        <f>SUM(E96:E99)</f>
        <v>0</v>
      </c>
    </row>
    <row r="96" spans="1:7" ht="12.75" customHeight="1" x14ac:dyDescent="0.2">
      <c r="A96" s="48">
        <v>3411</v>
      </c>
      <c r="B96" s="50" t="s">
        <v>190</v>
      </c>
      <c r="C96" s="47" t="s">
        <v>191</v>
      </c>
      <c r="D96" s="7"/>
      <c r="E96" s="7">
        <v>0</v>
      </c>
      <c r="G96" s="67">
        <v>0</v>
      </c>
    </row>
    <row r="97" spans="1:7" ht="12.75" customHeight="1" x14ac:dyDescent="0.2">
      <c r="A97" s="48">
        <v>3412</v>
      </c>
      <c r="B97" s="50" t="s">
        <v>192</v>
      </c>
      <c r="C97" s="47" t="s">
        <v>193</v>
      </c>
      <c r="D97" s="7"/>
      <c r="E97" s="7">
        <v>0</v>
      </c>
      <c r="G97" s="67">
        <v>0</v>
      </c>
    </row>
    <row r="98" spans="1:7" ht="12.75" customHeight="1" x14ac:dyDescent="0.2">
      <c r="A98" s="48">
        <v>3413</v>
      </c>
      <c r="B98" s="50" t="s">
        <v>194</v>
      </c>
      <c r="C98" s="47" t="s">
        <v>195</v>
      </c>
      <c r="D98" s="7"/>
      <c r="E98" s="7">
        <v>0</v>
      </c>
      <c r="G98" s="67">
        <v>0</v>
      </c>
    </row>
    <row r="99" spans="1:7" ht="12.75" customHeight="1" x14ac:dyDescent="0.2">
      <c r="A99" s="48">
        <v>3419</v>
      </c>
      <c r="B99" s="50" t="s">
        <v>196</v>
      </c>
      <c r="C99" s="47" t="s">
        <v>197</v>
      </c>
      <c r="D99" s="7"/>
      <c r="E99" s="7">
        <v>0</v>
      </c>
      <c r="G99" s="67">
        <v>0</v>
      </c>
    </row>
    <row r="100" spans="1:7" ht="12.75" customHeight="1" x14ac:dyDescent="0.2">
      <c r="A100" s="48">
        <v>342</v>
      </c>
      <c r="B100" s="50" t="s">
        <v>198</v>
      </c>
      <c r="C100" s="47" t="s">
        <v>199</v>
      </c>
      <c r="D100" s="4">
        <f>SUM(D101:D107)</f>
        <v>0</v>
      </c>
      <c r="E100" s="4">
        <f>SUM(E101:E107)</f>
        <v>0</v>
      </c>
    </row>
    <row r="101" spans="1:7" ht="24" x14ac:dyDescent="0.2">
      <c r="A101" s="48">
        <v>3421</v>
      </c>
      <c r="B101" s="50" t="s">
        <v>200</v>
      </c>
      <c r="C101" s="47" t="s">
        <v>201</v>
      </c>
      <c r="D101" s="7"/>
      <c r="E101" s="7">
        <v>0</v>
      </c>
      <c r="G101" s="67">
        <v>0</v>
      </c>
    </row>
    <row r="102" spans="1:7" ht="24" x14ac:dyDescent="0.2">
      <c r="A102" s="48">
        <v>3422</v>
      </c>
      <c r="B102" s="51" t="s">
        <v>202</v>
      </c>
      <c r="C102" s="47" t="s">
        <v>203</v>
      </c>
      <c r="D102" s="7"/>
      <c r="E102" s="7">
        <v>0</v>
      </c>
      <c r="G102" s="67">
        <v>0</v>
      </c>
    </row>
    <row r="103" spans="1:7" ht="24" x14ac:dyDescent="0.2">
      <c r="A103" s="48">
        <v>3423</v>
      </c>
      <c r="B103" s="51" t="s">
        <v>204</v>
      </c>
      <c r="C103" s="47" t="s">
        <v>205</v>
      </c>
      <c r="D103" s="7"/>
      <c r="E103" s="7">
        <v>0</v>
      </c>
      <c r="G103" s="67">
        <v>0</v>
      </c>
    </row>
    <row r="104" spans="1:7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>
        <v>0</v>
      </c>
      <c r="G104" s="67">
        <v>0</v>
      </c>
    </row>
    <row r="105" spans="1:7" x14ac:dyDescent="0.2">
      <c r="A105" s="48">
        <v>3426</v>
      </c>
      <c r="B105" s="50" t="s">
        <v>208</v>
      </c>
      <c r="C105" s="47" t="s">
        <v>209</v>
      </c>
      <c r="D105" s="7"/>
      <c r="E105" s="7">
        <v>0</v>
      </c>
      <c r="G105" s="67">
        <v>0</v>
      </c>
    </row>
    <row r="106" spans="1:7" ht="24" x14ac:dyDescent="0.2">
      <c r="A106" s="48">
        <v>3427</v>
      </c>
      <c r="B106" s="50" t="s">
        <v>210</v>
      </c>
      <c r="C106" s="47" t="s">
        <v>211</v>
      </c>
      <c r="D106" s="7"/>
      <c r="E106" s="7">
        <v>0</v>
      </c>
      <c r="G106" s="67">
        <v>0</v>
      </c>
    </row>
    <row r="107" spans="1:7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>
        <v>0</v>
      </c>
      <c r="G107" s="67">
        <v>0</v>
      </c>
    </row>
    <row r="108" spans="1:7" ht="12.75" customHeight="1" x14ac:dyDescent="0.2">
      <c r="A108" s="48">
        <v>343</v>
      </c>
      <c r="B108" s="39" t="s">
        <v>214</v>
      </c>
      <c r="C108" s="47" t="s">
        <v>215</v>
      </c>
      <c r="D108" s="4">
        <f>SUM(D109:D112)</f>
        <v>0</v>
      </c>
      <c r="E108" s="4">
        <f>SUM(E109:E112)</f>
        <v>0</v>
      </c>
    </row>
    <row r="109" spans="1:7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0</v>
      </c>
      <c r="G109" s="67">
        <v>0</v>
      </c>
    </row>
    <row r="110" spans="1:7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>
        <v>0</v>
      </c>
      <c r="G110" s="67">
        <v>0</v>
      </c>
    </row>
    <row r="111" spans="1:7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>
        <v>0</v>
      </c>
      <c r="G111" s="67">
        <v>0</v>
      </c>
    </row>
    <row r="112" spans="1:7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>
        <v>0</v>
      </c>
      <c r="G112" s="67">
        <v>0</v>
      </c>
    </row>
    <row r="113" spans="1:7" ht="12.75" customHeight="1" x14ac:dyDescent="0.2">
      <c r="A113" s="48">
        <v>35</v>
      </c>
      <c r="B113" s="39" t="s">
        <v>224</v>
      </c>
      <c r="C113" s="47" t="s">
        <v>225</v>
      </c>
      <c r="D113" s="4">
        <f>D114+D117+D121</f>
        <v>0</v>
      </c>
      <c r="E113" s="4">
        <f>E114+E117+E121</f>
        <v>0</v>
      </c>
    </row>
    <row r="114" spans="1:7" ht="24" x14ac:dyDescent="0.2">
      <c r="A114" s="48">
        <v>351</v>
      </c>
      <c r="B114" s="39" t="s">
        <v>226</v>
      </c>
      <c r="C114" s="47" t="s">
        <v>227</v>
      </c>
      <c r="D114" s="4">
        <f>SUM(D115:D116)</f>
        <v>0</v>
      </c>
      <c r="E114" s="4">
        <f>SUM(E115:E116)</f>
        <v>0</v>
      </c>
    </row>
    <row r="115" spans="1:7" ht="24" x14ac:dyDescent="0.2">
      <c r="A115" s="48">
        <v>3511</v>
      </c>
      <c r="B115" s="39" t="s">
        <v>228</v>
      </c>
      <c r="C115" s="47" t="s">
        <v>229</v>
      </c>
      <c r="D115" s="7"/>
      <c r="E115" s="7">
        <v>0</v>
      </c>
      <c r="G115" s="67">
        <v>0</v>
      </c>
    </row>
    <row r="116" spans="1:7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>
        <v>0</v>
      </c>
      <c r="G116" s="67">
        <v>0</v>
      </c>
    </row>
    <row r="117" spans="1:7" ht="36" x14ac:dyDescent="0.2">
      <c r="A117" s="48">
        <v>352</v>
      </c>
      <c r="B117" s="39" t="s">
        <v>232</v>
      </c>
      <c r="C117" s="47" t="s">
        <v>233</v>
      </c>
      <c r="D117" s="4">
        <f>SUM(D118:D120)</f>
        <v>0</v>
      </c>
      <c r="E117" s="4">
        <f>SUM(E118:E120)</f>
        <v>0</v>
      </c>
    </row>
    <row r="118" spans="1:7" ht="24" x14ac:dyDescent="0.2">
      <c r="A118" s="48">
        <v>3521</v>
      </c>
      <c r="B118" s="39" t="s">
        <v>234</v>
      </c>
      <c r="C118" s="47" t="s">
        <v>235</v>
      </c>
      <c r="D118" s="7"/>
      <c r="E118" s="7">
        <v>0</v>
      </c>
      <c r="G118" s="67">
        <v>0</v>
      </c>
    </row>
    <row r="119" spans="1:7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>
        <v>0</v>
      </c>
      <c r="G119" s="67">
        <v>0</v>
      </c>
    </row>
    <row r="120" spans="1:7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>
        <v>0</v>
      </c>
      <c r="G120" s="67">
        <v>0</v>
      </c>
    </row>
    <row r="121" spans="1:7" ht="24" x14ac:dyDescent="0.2">
      <c r="A121" s="48" t="s">
        <v>240</v>
      </c>
      <c r="B121" s="50" t="s">
        <v>241</v>
      </c>
      <c r="C121" s="47" t="s">
        <v>240</v>
      </c>
      <c r="D121" s="7"/>
      <c r="E121" s="7">
        <v>0</v>
      </c>
      <c r="G121" s="67">
        <v>0</v>
      </c>
    </row>
    <row r="122" spans="1:7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7" ht="12.75" customHeight="1" x14ac:dyDescent="0.2">
      <c r="A123" s="48">
        <v>361</v>
      </c>
      <c r="B123" s="50" t="s">
        <v>244</v>
      </c>
      <c r="C123" s="47" t="s">
        <v>245</v>
      </c>
      <c r="D123" s="4">
        <f>SUM(D124:D125)</f>
        <v>0</v>
      </c>
      <c r="E123" s="4">
        <f>SUM(E124:E125)</f>
        <v>0</v>
      </c>
    </row>
    <row r="124" spans="1:7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>
        <v>0</v>
      </c>
      <c r="G124" s="67">
        <v>0</v>
      </c>
    </row>
    <row r="125" spans="1:7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>
        <v>0</v>
      </c>
      <c r="G125" s="67">
        <v>0</v>
      </c>
    </row>
    <row r="126" spans="1:7" ht="24" x14ac:dyDescent="0.2">
      <c r="A126" s="48">
        <v>362</v>
      </c>
      <c r="B126" s="50" t="s">
        <v>250</v>
      </c>
      <c r="C126" s="47" t="s">
        <v>251</v>
      </c>
      <c r="D126" s="4">
        <f>SUM(D127:D128)</f>
        <v>0</v>
      </c>
      <c r="E126" s="4">
        <f>SUM(E127:E128)</f>
        <v>0</v>
      </c>
    </row>
    <row r="127" spans="1:7" ht="24" x14ac:dyDescent="0.2">
      <c r="A127" s="48">
        <v>3621</v>
      </c>
      <c r="B127" s="39" t="s">
        <v>252</v>
      </c>
      <c r="C127" s="47" t="s">
        <v>253</v>
      </c>
      <c r="D127" s="7"/>
      <c r="E127" s="7">
        <v>0</v>
      </c>
      <c r="G127" s="67">
        <v>0</v>
      </c>
    </row>
    <row r="128" spans="1:7" ht="24" x14ac:dyDescent="0.2">
      <c r="A128" s="48">
        <v>3622</v>
      </c>
      <c r="B128" s="39" t="s">
        <v>254</v>
      </c>
      <c r="C128" s="47" t="s">
        <v>255</v>
      </c>
      <c r="D128" s="7"/>
      <c r="E128" s="7">
        <v>0</v>
      </c>
      <c r="G128" s="67">
        <v>0</v>
      </c>
    </row>
    <row r="129" spans="1:7" ht="24" x14ac:dyDescent="0.2">
      <c r="A129" s="48">
        <v>363</v>
      </c>
      <c r="B129" s="39" t="s">
        <v>256</v>
      </c>
      <c r="C129" s="47" t="s">
        <v>257</v>
      </c>
      <c r="D129" s="4">
        <f>SUM(D130:D133)</f>
        <v>0</v>
      </c>
      <c r="E129" s="4">
        <f>SUM(E130:E133)</f>
        <v>0</v>
      </c>
    </row>
    <row r="130" spans="1:7" x14ac:dyDescent="0.2">
      <c r="A130" s="48">
        <v>3631</v>
      </c>
      <c r="B130" s="39" t="s">
        <v>258</v>
      </c>
      <c r="C130" s="47" t="s">
        <v>259</v>
      </c>
      <c r="D130" s="7"/>
      <c r="E130" s="7">
        <v>0</v>
      </c>
      <c r="G130" s="67">
        <v>0</v>
      </c>
    </row>
    <row r="131" spans="1:7" x14ac:dyDescent="0.2">
      <c r="A131" s="48">
        <v>3632</v>
      </c>
      <c r="B131" s="39" t="s">
        <v>260</v>
      </c>
      <c r="C131" s="47" t="s">
        <v>261</v>
      </c>
      <c r="D131" s="7"/>
      <c r="E131" s="7">
        <v>0</v>
      </c>
      <c r="G131" s="67">
        <v>0</v>
      </c>
    </row>
    <row r="132" spans="1:7" ht="24" x14ac:dyDescent="0.2">
      <c r="A132" s="48" t="s">
        <v>262</v>
      </c>
      <c r="B132" s="39" t="s">
        <v>263</v>
      </c>
      <c r="C132" s="47" t="s">
        <v>262</v>
      </c>
      <c r="D132" s="7"/>
      <c r="E132" s="7">
        <v>0</v>
      </c>
      <c r="G132" s="67">
        <v>0</v>
      </c>
    </row>
    <row r="133" spans="1:7" ht="24" x14ac:dyDescent="0.2">
      <c r="A133" s="48" t="s">
        <v>264</v>
      </c>
      <c r="B133" s="39" t="s">
        <v>265</v>
      </c>
      <c r="C133" s="47" t="s">
        <v>264</v>
      </c>
      <c r="D133" s="7"/>
      <c r="E133" s="7">
        <v>0</v>
      </c>
      <c r="G133" s="67">
        <v>0</v>
      </c>
    </row>
    <row r="134" spans="1:7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7" x14ac:dyDescent="0.2">
      <c r="A135" s="38" t="s">
        <v>268</v>
      </c>
      <c r="B135" s="39" t="s">
        <v>269</v>
      </c>
      <c r="C135" s="40" t="s">
        <v>268</v>
      </c>
      <c r="D135" s="5"/>
      <c r="E135" s="5">
        <v>0</v>
      </c>
      <c r="G135" s="67">
        <v>0</v>
      </c>
    </row>
    <row r="136" spans="1:7" x14ac:dyDescent="0.2">
      <c r="A136" s="38" t="s">
        <v>270</v>
      </c>
      <c r="B136" s="39" t="s">
        <v>271</v>
      </c>
      <c r="C136" s="40" t="s">
        <v>270</v>
      </c>
      <c r="D136" s="5"/>
      <c r="E136" s="5">
        <v>0</v>
      </c>
      <c r="G136" s="67">
        <v>0</v>
      </c>
    </row>
    <row r="137" spans="1:7" x14ac:dyDescent="0.2">
      <c r="A137" s="38" t="s">
        <v>272</v>
      </c>
      <c r="B137" s="39" t="s">
        <v>273</v>
      </c>
      <c r="C137" s="40" t="s">
        <v>272</v>
      </c>
      <c r="D137" s="5"/>
      <c r="E137" s="5">
        <v>0</v>
      </c>
      <c r="G137" s="67">
        <v>0</v>
      </c>
    </row>
    <row r="138" spans="1:7" x14ac:dyDescent="0.2">
      <c r="A138" s="48" t="s">
        <v>274</v>
      </c>
      <c r="B138" s="39" t="s">
        <v>275</v>
      </c>
      <c r="C138" s="47" t="s">
        <v>274</v>
      </c>
      <c r="D138" s="4">
        <f>SUM(D139:D141)</f>
        <v>0</v>
      </c>
      <c r="E138" s="4">
        <f>SUM(E139:E141)</f>
        <v>0</v>
      </c>
    </row>
    <row r="139" spans="1:7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>
        <v>0</v>
      </c>
      <c r="G139" s="67">
        <v>0</v>
      </c>
    </row>
    <row r="140" spans="1:7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>
        <v>0</v>
      </c>
      <c r="G140" s="67">
        <v>0</v>
      </c>
    </row>
    <row r="141" spans="1:7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>
        <v>0</v>
      </c>
      <c r="G141" s="67">
        <v>0</v>
      </c>
    </row>
    <row r="142" spans="1:7" ht="24" x14ac:dyDescent="0.2">
      <c r="A142" s="48" t="s">
        <v>282</v>
      </c>
      <c r="B142" s="50" t="s">
        <v>283</v>
      </c>
      <c r="C142" s="47" t="s">
        <v>282</v>
      </c>
      <c r="D142" s="4">
        <f>SUM(D143:D145)</f>
        <v>0</v>
      </c>
      <c r="E142" s="4">
        <f>SUM(E143:E145)</f>
        <v>0</v>
      </c>
    </row>
    <row r="143" spans="1:7" ht="24" x14ac:dyDescent="0.2">
      <c r="A143" s="48">
        <v>3672</v>
      </c>
      <c r="B143" s="50" t="s">
        <v>284</v>
      </c>
      <c r="C143" s="47" t="s">
        <v>285</v>
      </c>
      <c r="D143" s="7"/>
      <c r="E143" s="7">
        <v>0</v>
      </c>
      <c r="G143" s="67">
        <v>0</v>
      </c>
    </row>
    <row r="144" spans="1:7" ht="24" x14ac:dyDescent="0.2">
      <c r="A144" s="48">
        <v>3673</v>
      </c>
      <c r="B144" s="50" t="s">
        <v>286</v>
      </c>
      <c r="C144" s="47" t="s">
        <v>287</v>
      </c>
      <c r="D144" s="7"/>
      <c r="E144" s="7">
        <v>0</v>
      </c>
      <c r="G144" s="67">
        <v>0</v>
      </c>
    </row>
    <row r="145" spans="1:7" ht="24" x14ac:dyDescent="0.2">
      <c r="A145" s="48">
        <v>3674</v>
      </c>
      <c r="B145" s="50" t="s">
        <v>288</v>
      </c>
      <c r="C145" s="47" t="s">
        <v>289</v>
      </c>
      <c r="D145" s="7"/>
      <c r="E145" s="7">
        <v>0</v>
      </c>
      <c r="G145" s="67">
        <v>0</v>
      </c>
    </row>
    <row r="146" spans="1:7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7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>
        <v>0</v>
      </c>
      <c r="G147" s="67">
        <v>0</v>
      </c>
    </row>
    <row r="148" spans="1:7" x14ac:dyDescent="0.2">
      <c r="A148" s="48" t="s">
        <v>294</v>
      </c>
      <c r="B148" s="50" t="s">
        <v>295</v>
      </c>
      <c r="C148" s="47" t="s">
        <v>294</v>
      </c>
      <c r="D148" s="7"/>
      <c r="E148" s="7">
        <v>0</v>
      </c>
      <c r="G148" s="67">
        <v>0</v>
      </c>
    </row>
    <row r="149" spans="1:7" ht="24" x14ac:dyDescent="0.2">
      <c r="A149" s="48" t="s">
        <v>296</v>
      </c>
      <c r="B149" s="50" t="s">
        <v>297</v>
      </c>
      <c r="C149" s="47" t="s">
        <v>296</v>
      </c>
      <c r="D149" s="4">
        <f>SUM(D150:D153)</f>
        <v>0</v>
      </c>
      <c r="E149" s="4">
        <f>SUM(E150:E153)</f>
        <v>0</v>
      </c>
    </row>
    <row r="150" spans="1:7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>
        <v>0</v>
      </c>
      <c r="G150" s="67">
        <v>0</v>
      </c>
    </row>
    <row r="151" spans="1:7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>
        <v>0</v>
      </c>
      <c r="G151" s="67">
        <v>0</v>
      </c>
    </row>
    <row r="152" spans="1:7" ht="24" x14ac:dyDescent="0.2">
      <c r="A152" s="48" t="s">
        <v>300</v>
      </c>
      <c r="B152" s="50" t="s">
        <v>66</v>
      </c>
      <c r="C152" s="47" t="s">
        <v>300</v>
      </c>
      <c r="D152" s="7"/>
      <c r="E152" s="7">
        <v>0</v>
      </c>
      <c r="G152" s="67">
        <v>0</v>
      </c>
    </row>
    <row r="153" spans="1:7" ht="24" x14ac:dyDescent="0.2">
      <c r="A153" s="48" t="s">
        <v>301</v>
      </c>
      <c r="B153" s="50" t="s">
        <v>68</v>
      </c>
      <c r="C153" s="47" t="s">
        <v>301</v>
      </c>
      <c r="D153" s="7"/>
      <c r="E153" s="7">
        <v>0</v>
      </c>
      <c r="G153" s="67">
        <v>0</v>
      </c>
    </row>
    <row r="154" spans="1:7" ht="24" x14ac:dyDescent="0.2">
      <c r="A154" s="48">
        <v>37</v>
      </c>
      <c r="B154" s="50" t="s">
        <v>302</v>
      </c>
      <c r="C154" s="47" t="s">
        <v>303</v>
      </c>
      <c r="D154" s="4">
        <f>D155+D161</f>
        <v>0</v>
      </c>
      <c r="E154" s="4">
        <f>E155+E161</f>
        <v>0</v>
      </c>
    </row>
    <row r="155" spans="1:7" ht="24" x14ac:dyDescent="0.2">
      <c r="A155" s="48">
        <v>371</v>
      </c>
      <c r="B155" s="50" t="s">
        <v>304</v>
      </c>
      <c r="C155" s="47" t="s">
        <v>305</v>
      </c>
      <c r="D155" s="4">
        <f>SUM(D156:D160)</f>
        <v>0</v>
      </c>
      <c r="E155" s="4">
        <f>SUM(E156:E160)</f>
        <v>0</v>
      </c>
    </row>
    <row r="156" spans="1:7" ht="24" x14ac:dyDescent="0.2">
      <c r="A156" s="48">
        <v>3711</v>
      </c>
      <c r="B156" s="50" t="s">
        <v>306</v>
      </c>
      <c r="C156" s="47" t="s">
        <v>307</v>
      </c>
      <c r="D156" s="7"/>
      <c r="E156" s="7">
        <v>0</v>
      </c>
      <c r="G156" s="67">
        <v>0</v>
      </c>
    </row>
    <row r="157" spans="1:7" ht="24" x14ac:dyDescent="0.2">
      <c r="A157" s="48">
        <v>3712</v>
      </c>
      <c r="B157" s="50" t="s">
        <v>308</v>
      </c>
      <c r="C157" s="47" t="s">
        <v>309</v>
      </c>
      <c r="D157" s="7"/>
      <c r="E157" s="7">
        <v>0</v>
      </c>
      <c r="G157" s="67">
        <v>0</v>
      </c>
    </row>
    <row r="158" spans="1:7" ht="24" x14ac:dyDescent="0.2">
      <c r="A158" s="48" t="s">
        <v>310</v>
      </c>
      <c r="B158" s="50" t="s">
        <v>311</v>
      </c>
      <c r="C158" s="47" t="s">
        <v>310</v>
      </c>
      <c r="D158" s="7"/>
      <c r="E158" s="7">
        <v>0</v>
      </c>
      <c r="G158" s="67">
        <v>0</v>
      </c>
    </row>
    <row r="159" spans="1:7" ht="24" x14ac:dyDescent="0.2">
      <c r="A159" s="48" t="s">
        <v>312</v>
      </c>
      <c r="B159" s="50" t="s">
        <v>313</v>
      </c>
      <c r="C159" s="47" t="s">
        <v>312</v>
      </c>
      <c r="D159" s="7"/>
      <c r="E159" s="7">
        <v>0</v>
      </c>
      <c r="G159" s="67">
        <v>0</v>
      </c>
    </row>
    <row r="160" spans="1:7" x14ac:dyDescent="0.2">
      <c r="A160" s="48" t="s">
        <v>314</v>
      </c>
      <c r="B160" s="39" t="s">
        <v>315</v>
      </c>
      <c r="C160" s="47" t="s">
        <v>314</v>
      </c>
      <c r="D160" s="7"/>
      <c r="E160" s="7">
        <v>0</v>
      </c>
      <c r="G160" s="67">
        <v>0</v>
      </c>
    </row>
    <row r="161" spans="1:7" ht="24" x14ac:dyDescent="0.2">
      <c r="A161" s="48">
        <v>372</v>
      </c>
      <c r="B161" s="49" t="s">
        <v>316</v>
      </c>
      <c r="C161" s="47" t="s">
        <v>317</v>
      </c>
      <c r="D161" s="4">
        <f>SUM(D162:D164)</f>
        <v>0</v>
      </c>
      <c r="E161" s="4">
        <f>SUM(E162:E164)</f>
        <v>0</v>
      </c>
    </row>
    <row r="162" spans="1:7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>
        <v>0</v>
      </c>
      <c r="G162" s="67">
        <v>0</v>
      </c>
    </row>
    <row r="163" spans="1:7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>
        <v>0</v>
      </c>
      <c r="G163" s="67">
        <v>0</v>
      </c>
    </row>
    <row r="164" spans="1:7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>
        <v>0</v>
      </c>
      <c r="G164" s="67">
        <v>0</v>
      </c>
    </row>
    <row r="165" spans="1:7" ht="24" x14ac:dyDescent="0.2">
      <c r="A165" s="48">
        <v>38</v>
      </c>
      <c r="B165" s="39" t="s">
        <v>324</v>
      </c>
      <c r="C165" s="47" t="s">
        <v>325</v>
      </c>
      <c r="D165" s="4">
        <f>D166+D170+D175+D181</f>
        <v>0</v>
      </c>
      <c r="E165" s="4">
        <f>E166+E170+E175+E181</f>
        <v>0</v>
      </c>
    </row>
    <row r="166" spans="1:7" ht="12.75" customHeight="1" x14ac:dyDescent="0.2">
      <c r="A166" s="48">
        <v>381</v>
      </c>
      <c r="B166" s="50" t="s">
        <v>326</v>
      </c>
      <c r="C166" s="47" t="s">
        <v>327</v>
      </c>
      <c r="D166" s="4">
        <f>SUM(D167:D169)</f>
        <v>0</v>
      </c>
      <c r="E166" s="4">
        <f>SUM(E167:E169)</f>
        <v>0</v>
      </c>
    </row>
    <row r="167" spans="1:7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>
        <v>0</v>
      </c>
      <c r="G167" s="67">
        <v>0</v>
      </c>
    </row>
    <row r="168" spans="1:7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>
        <v>0</v>
      </c>
      <c r="G168" s="67">
        <v>0</v>
      </c>
    </row>
    <row r="169" spans="1:7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>
        <v>0</v>
      </c>
      <c r="G169" s="67">
        <v>0</v>
      </c>
    </row>
    <row r="170" spans="1:7" ht="12.75" customHeight="1" x14ac:dyDescent="0.2">
      <c r="A170" s="48">
        <v>382</v>
      </c>
      <c r="B170" s="39" t="s">
        <v>334</v>
      </c>
      <c r="C170" s="47" t="s">
        <v>335</v>
      </c>
      <c r="D170" s="4">
        <f>SUM(D171:D174)</f>
        <v>0</v>
      </c>
      <c r="E170" s="4">
        <f>SUM(E171:E174)</f>
        <v>0</v>
      </c>
    </row>
    <row r="171" spans="1:7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>
        <v>0</v>
      </c>
      <c r="G171" s="67">
        <v>0</v>
      </c>
    </row>
    <row r="172" spans="1:7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>
        <v>0</v>
      </c>
      <c r="G172" s="67">
        <v>0</v>
      </c>
    </row>
    <row r="173" spans="1:7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>
        <v>0</v>
      </c>
      <c r="G173" s="67">
        <v>0</v>
      </c>
    </row>
    <row r="174" spans="1:7" ht="24" x14ac:dyDescent="0.2">
      <c r="A174" s="48" t="s">
        <v>342</v>
      </c>
      <c r="B174" s="50" t="s">
        <v>343</v>
      </c>
      <c r="C174" s="47" t="s">
        <v>342</v>
      </c>
      <c r="D174" s="7"/>
      <c r="E174" s="7">
        <v>0</v>
      </c>
      <c r="G174" s="67">
        <v>0</v>
      </c>
    </row>
    <row r="175" spans="1:7" ht="12.75" customHeight="1" x14ac:dyDescent="0.2">
      <c r="A175" s="48">
        <v>383</v>
      </c>
      <c r="B175" s="50" t="s">
        <v>344</v>
      </c>
      <c r="C175" s="47" t="s">
        <v>345</v>
      </c>
      <c r="D175" s="4">
        <f>SUM(D176:D180)</f>
        <v>0</v>
      </c>
      <c r="E175" s="4">
        <f>SUM(E176:E180)</f>
        <v>0</v>
      </c>
    </row>
    <row r="176" spans="1:7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>
        <v>0</v>
      </c>
      <c r="G176" s="67">
        <v>0</v>
      </c>
    </row>
    <row r="177" spans="1:7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>
        <v>0</v>
      </c>
      <c r="G177" s="67">
        <v>0</v>
      </c>
    </row>
    <row r="178" spans="1:7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>
        <v>0</v>
      </c>
      <c r="G178" s="67">
        <v>0</v>
      </c>
    </row>
    <row r="179" spans="1:7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>
        <v>0</v>
      </c>
      <c r="G179" s="67">
        <v>0</v>
      </c>
    </row>
    <row r="180" spans="1:7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>
        <v>0</v>
      </c>
      <c r="G180" s="67">
        <v>0</v>
      </c>
    </row>
    <row r="181" spans="1:7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7" ht="24" x14ac:dyDescent="0.2">
      <c r="A182" s="48">
        <v>3861</v>
      </c>
      <c r="B182" s="50" t="s">
        <v>358</v>
      </c>
      <c r="C182" s="47" t="s">
        <v>359</v>
      </c>
      <c r="D182" s="7"/>
      <c r="E182" s="7">
        <v>0</v>
      </c>
      <c r="G182" s="67">
        <v>0</v>
      </c>
    </row>
    <row r="183" spans="1:7" ht="24" x14ac:dyDescent="0.2">
      <c r="A183" s="48">
        <v>3862</v>
      </c>
      <c r="B183" s="39" t="s">
        <v>360</v>
      </c>
      <c r="C183" s="47" t="s">
        <v>361</v>
      </c>
      <c r="D183" s="7"/>
      <c r="E183" s="7">
        <v>0</v>
      </c>
      <c r="G183" s="67">
        <v>0</v>
      </c>
    </row>
    <row r="184" spans="1:7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>
        <v>0</v>
      </c>
      <c r="G184" s="67">
        <v>0</v>
      </c>
    </row>
    <row r="185" spans="1:7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>
        <v>0</v>
      </c>
      <c r="G185" s="67">
        <v>0</v>
      </c>
    </row>
    <row r="186" spans="1:7" ht="24" x14ac:dyDescent="0.2">
      <c r="A186" s="48" t="s">
        <v>366</v>
      </c>
      <c r="B186" s="39" t="s">
        <v>367</v>
      </c>
      <c r="C186" s="47" t="s">
        <v>366</v>
      </c>
      <c r="D186" s="7"/>
      <c r="E186" s="7">
        <v>0</v>
      </c>
      <c r="G186" s="67">
        <v>0</v>
      </c>
    </row>
    <row r="187" spans="1:7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7" x14ac:dyDescent="0.2">
      <c r="A188" s="32">
        <v>41</v>
      </c>
      <c r="B188" s="33" t="s">
        <v>370</v>
      </c>
      <c r="C188" s="47" t="s">
        <v>371</v>
      </c>
      <c r="D188" s="4">
        <f>D189+D193</f>
        <v>0</v>
      </c>
      <c r="E188" s="4">
        <f>E189+E193</f>
        <v>0</v>
      </c>
    </row>
    <row r="189" spans="1:7" ht="12.75" customHeight="1" x14ac:dyDescent="0.2">
      <c r="A189" s="48">
        <v>411</v>
      </c>
      <c r="B189" s="50" t="s">
        <v>372</v>
      </c>
      <c r="C189" s="47" t="s">
        <v>373</v>
      </c>
      <c r="D189" s="4">
        <f>SUM(D190:D192)</f>
        <v>0</v>
      </c>
      <c r="E189" s="4">
        <f>SUM(E190:E192)</f>
        <v>0</v>
      </c>
    </row>
    <row r="190" spans="1:7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>
        <v>0</v>
      </c>
      <c r="G190" s="67">
        <v>0</v>
      </c>
    </row>
    <row r="191" spans="1:7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>
        <v>0</v>
      </c>
      <c r="G191" s="67">
        <v>0</v>
      </c>
    </row>
    <row r="192" spans="1:7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>
        <v>0</v>
      </c>
      <c r="G192" s="67">
        <v>0</v>
      </c>
    </row>
    <row r="193" spans="1:7" ht="12.75" customHeight="1" x14ac:dyDescent="0.2">
      <c r="A193" s="48">
        <v>412</v>
      </c>
      <c r="B193" s="50" t="s">
        <v>380</v>
      </c>
      <c r="C193" s="47" t="s">
        <v>381</v>
      </c>
      <c r="D193" s="4">
        <f>SUM(D194:D199)</f>
        <v>0</v>
      </c>
      <c r="E193" s="4">
        <f>SUM(E194:E199)</f>
        <v>0</v>
      </c>
    </row>
    <row r="194" spans="1:7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>
        <v>0</v>
      </c>
      <c r="G194" s="67">
        <v>0</v>
      </c>
    </row>
    <row r="195" spans="1:7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>
        <v>0</v>
      </c>
      <c r="G195" s="67">
        <v>0</v>
      </c>
    </row>
    <row r="196" spans="1:7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>
        <v>0</v>
      </c>
      <c r="G196" s="67">
        <v>0</v>
      </c>
    </row>
    <row r="197" spans="1:7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>
        <v>0</v>
      </c>
      <c r="G197" s="67">
        <v>0</v>
      </c>
    </row>
    <row r="198" spans="1:7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>
        <v>0</v>
      </c>
      <c r="G198" s="67">
        <v>0</v>
      </c>
    </row>
    <row r="199" spans="1:7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>
        <v>0</v>
      </c>
      <c r="G199" s="67">
        <v>0</v>
      </c>
    </row>
    <row r="200" spans="1:7" ht="24" x14ac:dyDescent="0.2">
      <c r="A200" s="48">
        <v>42</v>
      </c>
      <c r="B200" s="51" t="s">
        <v>394</v>
      </c>
      <c r="C200" s="47" t="s">
        <v>395</v>
      </c>
      <c r="D200" s="4">
        <f>D201+D206+D215+D220+D225+D228</f>
        <v>0</v>
      </c>
      <c r="E200" s="4">
        <f>E201+E206+E215+E220+E225+E228</f>
        <v>0</v>
      </c>
    </row>
    <row r="201" spans="1:7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7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>
        <v>0</v>
      </c>
      <c r="G202" s="67">
        <v>0</v>
      </c>
    </row>
    <row r="203" spans="1:7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0</v>
      </c>
      <c r="G203" s="67">
        <v>0</v>
      </c>
    </row>
    <row r="204" spans="1:7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>
        <v>0</v>
      </c>
      <c r="G204" s="67">
        <v>0</v>
      </c>
    </row>
    <row r="205" spans="1:7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>
        <v>0</v>
      </c>
      <c r="G205" s="67">
        <v>0</v>
      </c>
    </row>
    <row r="206" spans="1:7" ht="12.75" customHeight="1" x14ac:dyDescent="0.2">
      <c r="A206" s="48">
        <v>422</v>
      </c>
      <c r="B206" s="50" t="s">
        <v>406</v>
      </c>
      <c r="C206" s="47" t="s">
        <v>407</v>
      </c>
      <c r="D206" s="4">
        <f>SUM(D207:D214)</f>
        <v>0</v>
      </c>
      <c r="E206" s="4">
        <f>SUM(E207:E214)</f>
        <v>0</v>
      </c>
    </row>
    <row r="207" spans="1:7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0</v>
      </c>
      <c r="G207" s="67">
        <v>0</v>
      </c>
    </row>
    <row r="208" spans="1:7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>
        <v>0</v>
      </c>
      <c r="G208" s="67">
        <v>0</v>
      </c>
    </row>
    <row r="209" spans="1:7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>
        <v>0</v>
      </c>
      <c r="G209" s="67">
        <v>0</v>
      </c>
    </row>
    <row r="210" spans="1:7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>
        <v>0</v>
      </c>
      <c r="G210" s="67">
        <v>0</v>
      </c>
    </row>
    <row r="211" spans="1:7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>
        <v>0</v>
      </c>
      <c r="G211" s="67">
        <v>0</v>
      </c>
    </row>
    <row r="212" spans="1:7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>
        <v>0</v>
      </c>
      <c r="G212" s="67">
        <v>0</v>
      </c>
    </row>
    <row r="213" spans="1:7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0</v>
      </c>
      <c r="G213" s="67">
        <v>0</v>
      </c>
    </row>
    <row r="214" spans="1:7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>
        <v>0</v>
      </c>
      <c r="G214" s="67">
        <v>0</v>
      </c>
    </row>
    <row r="215" spans="1:7" ht="12.75" customHeight="1" x14ac:dyDescent="0.2">
      <c r="A215" s="48">
        <v>423</v>
      </c>
      <c r="B215" s="50" t="s">
        <v>424</v>
      </c>
      <c r="C215" s="47" t="s">
        <v>425</v>
      </c>
      <c r="D215" s="4">
        <f>SUM(D216:D219)</f>
        <v>0</v>
      </c>
      <c r="E215" s="4">
        <f>SUM(E216:E219)</f>
        <v>0</v>
      </c>
    </row>
    <row r="216" spans="1:7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>
        <v>0</v>
      </c>
      <c r="G216" s="67">
        <v>0</v>
      </c>
    </row>
    <row r="217" spans="1:7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>
        <v>0</v>
      </c>
      <c r="G217" s="67">
        <v>0</v>
      </c>
    </row>
    <row r="218" spans="1:7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>
        <v>0</v>
      </c>
      <c r="G218" s="67">
        <v>0</v>
      </c>
    </row>
    <row r="219" spans="1:7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>
        <v>0</v>
      </c>
      <c r="G219" s="67">
        <v>0</v>
      </c>
    </row>
    <row r="220" spans="1:7" x14ac:dyDescent="0.2">
      <c r="A220" s="48">
        <v>424</v>
      </c>
      <c r="B220" s="50" t="s">
        <v>434</v>
      </c>
      <c r="C220" s="47" t="s">
        <v>435</v>
      </c>
      <c r="D220" s="4">
        <f>SUM(D221:D224)</f>
        <v>0</v>
      </c>
      <c r="E220" s="4">
        <f>SUM(E221:E224)</f>
        <v>0</v>
      </c>
    </row>
    <row r="221" spans="1:7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>
        <v>0</v>
      </c>
      <c r="G221" s="67">
        <v>0</v>
      </c>
    </row>
    <row r="222" spans="1:7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>
        <v>0</v>
      </c>
      <c r="G222" s="67">
        <v>0</v>
      </c>
    </row>
    <row r="223" spans="1:7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>
        <v>0</v>
      </c>
      <c r="G223" s="67">
        <v>0</v>
      </c>
    </row>
    <row r="224" spans="1:7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>
        <v>0</v>
      </c>
      <c r="G224" s="67">
        <v>0</v>
      </c>
    </row>
    <row r="225" spans="1:7" ht="12.75" customHeight="1" x14ac:dyDescent="0.2">
      <c r="A225" s="48">
        <v>425</v>
      </c>
      <c r="B225" s="50" t="s">
        <v>444</v>
      </c>
      <c r="C225" s="47" t="s">
        <v>445</v>
      </c>
      <c r="D225" s="4">
        <f>SUM(D226:D227)</f>
        <v>0</v>
      </c>
      <c r="E225" s="4">
        <f>SUM(E226:E227)</f>
        <v>0</v>
      </c>
    </row>
    <row r="226" spans="1:7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>
        <v>0</v>
      </c>
      <c r="G226" s="67">
        <v>0</v>
      </c>
    </row>
    <row r="227" spans="1:7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>
        <v>0</v>
      </c>
      <c r="G227" s="67">
        <v>0</v>
      </c>
    </row>
    <row r="228" spans="1:7" ht="12.75" customHeight="1" x14ac:dyDescent="0.2">
      <c r="A228" s="48">
        <v>426</v>
      </c>
      <c r="B228" s="50" t="s">
        <v>450</v>
      </c>
      <c r="C228" s="47" t="s">
        <v>451</v>
      </c>
      <c r="D228" s="4">
        <f>SUM(D229:D232)</f>
        <v>0</v>
      </c>
      <c r="E228" s="4">
        <f>SUM(E229:E232)</f>
        <v>0</v>
      </c>
    </row>
    <row r="229" spans="1:7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>
        <v>0</v>
      </c>
      <c r="G229" s="67">
        <v>0</v>
      </c>
    </row>
    <row r="230" spans="1:7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>
        <v>0</v>
      </c>
      <c r="G230" s="67">
        <v>0</v>
      </c>
    </row>
    <row r="231" spans="1:7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>
        <v>0</v>
      </c>
      <c r="G231" s="67">
        <v>0</v>
      </c>
    </row>
    <row r="232" spans="1:7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>
        <v>0</v>
      </c>
      <c r="G232" s="67">
        <v>0</v>
      </c>
    </row>
    <row r="233" spans="1:7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7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7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>
        <v>0</v>
      </c>
      <c r="G235" s="67">
        <v>0</v>
      </c>
    </row>
    <row r="236" spans="1:7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>
        <v>0</v>
      </c>
      <c r="G236" s="67">
        <v>0</v>
      </c>
    </row>
    <row r="237" spans="1:7" ht="12.75" customHeight="1" x14ac:dyDescent="0.2">
      <c r="A237" s="48">
        <v>44</v>
      </c>
      <c r="B237" s="50" t="s">
        <v>468</v>
      </c>
      <c r="C237" s="47" t="s">
        <v>469</v>
      </c>
      <c r="D237" s="4">
        <f>D238</f>
        <v>0</v>
      </c>
      <c r="E237" s="4">
        <f>E238</f>
        <v>0</v>
      </c>
    </row>
    <row r="238" spans="1:7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>
        <v>0</v>
      </c>
      <c r="G238" s="67">
        <v>0</v>
      </c>
    </row>
    <row r="239" spans="1:7" x14ac:dyDescent="0.2">
      <c r="A239" s="48">
        <v>45</v>
      </c>
      <c r="B239" s="50" t="s">
        <v>472</v>
      </c>
      <c r="C239" s="47" t="s">
        <v>473</v>
      </c>
      <c r="D239" s="4">
        <f>SUM(D240:D243)</f>
        <v>0</v>
      </c>
      <c r="E239" s="4">
        <f>SUM(E240:E243)</f>
        <v>0</v>
      </c>
    </row>
    <row r="240" spans="1:7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>
        <v>0</v>
      </c>
      <c r="G240" s="67">
        <v>0</v>
      </c>
    </row>
    <row r="241" spans="1:7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>
        <v>0</v>
      </c>
      <c r="G241" s="67">
        <v>0</v>
      </c>
    </row>
    <row r="242" spans="1:7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>
        <v>0</v>
      </c>
      <c r="G242" s="67">
        <v>0</v>
      </c>
    </row>
    <row r="243" spans="1:7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>
        <v>0</v>
      </c>
      <c r="G243" s="67">
        <v>0</v>
      </c>
    </row>
    <row r="244" spans="1:7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7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7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7" ht="24" x14ac:dyDescent="0.2">
      <c r="A247" s="48">
        <v>5121</v>
      </c>
      <c r="B247" s="50" t="s">
        <v>488</v>
      </c>
      <c r="C247" s="47" t="s">
        <v>489</v>
      </c>
      <c r="D247" s="7"/>
      <c r="E247" s="7">
        <v>0</v>
      </c>
      <c r="G247" s="67">
        <v>0</v>
      </c>
    </row>
    <row r="248" spans="1:7" ht="24" x14ac:dyDescent="0.2">
      <c r="A248" s="48">
        <v>5122</v>
      </c>
      <c r="B248" s="50" t="s">
        <v>490</v>
      </c>
      <c r="C248" s="47" t="s">
        <v>491</v>
      </c>
      <c r="D248" s="7"/>
      <c r="E248" s="7">
        <v>0</v>
      </c>
      <c r="G248" s="67">
        <v>0</v>
      </c>
    </row>
    <row r="249" spans="1:7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7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>
        <v>0</v>
      </c>
      <c r="G250" s="67">
        <v>0</v>
      </c>
    </row>
    <row r="251" spans="1:7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>
        <v>0</v>
      </c>
      <c r="G251" s="67">
        <v>0</v>
      </c>
    </row>
    <row r="252" spans="1:7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>
        <v>0</v>
      </c>
      <c r="G252" s="67">
        <v>0</v>
      </c>
    </row>
    <row r="253" spans="1:7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>
        <v>0</v>
      </c>
      <c r="G253" s="67">
        <v>0</v>
      </c>
    </row>
    <row r="254" spans="1:7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7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>
        <v>0</v>
      </c>
      <c r="G255" s="67">
        <v>0</v>
      </c>
    </row>
    <row r="256" spans="1:7" x14ac:dyDescent="0.2">
      <c r="A256" s="48">
        <v>5154</v>
      </c>
      <c r="B256" s="50" t="s">
        <v>506</v>
      </c>
      <c r="C256" s="47" t="s">
        <v>507</v>
      </c>
      <c r="D256" s="7"/>
      <c r="E256" s="7">
        <v>0</v>
      </c>
      <c r="G256" s="67">
        <v>0</v>
      </c>
    </row>
    <row r="257" spans="1:7" ht="24" x14ac:dyDescent="0.2">
      <c r="A257" s="48">
        <v>5155</v>
      </c>
      <c r="B257" s="50" t="s">
        <v>508</v>
      </c>
      <c r="C257" s="47" t="s">
        <v>509</v>
      </c>
      <c r="D257" s="7"/>
      <c r="E257" s="7">
        <v>0</v>
      </c>
      <c r="G257" s="67">
        <v>0</v>
      </c>
    </row>
    <row r="258" spans="1:7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>
        <v>0</v>
      </c>
      <c r="G258" s="67">
        <v>0</v>
      </c>
    </row>
    <row r="259" spans="1:7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>
        <v>0</v>
      </c>
      <c r="G259" s="67">
        <v>0</v>
      </c>
    </row>
    <row r="260" spans="1:7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>
        <v>0</v>
      </c>
      <c r="G260" s="67">
        <v>0</v>
      </c>
    </row>
    <row r="261" spans="1:7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7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>
        <v>0</v>
      </c>
      <c r="G262" s="67">
        <v>0</v>
      </c>
    </row>
    <row r="263" spans="1:7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>
        <v>0</v>
      </c>
      <c r="G263" s="67">
        <v>0</v>
      </c>
    </row>
    <row r="264" spans="1:7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>
        <v>0</v>
      </c>
      <c r="G264" s="67">
        <v>0</v>
      </c>
    </row>
    <row r="265" spans="1:7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>
        <v>0</v>
      </c>
      <c r="G265" s="67">
        <v>0</v>
      </c>
    </row>
    <row r="266" spans="1:7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7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>
        <v>0</v>
      </c>
      <c r="G267" s="67">
        <v>0</v>
      </c>
    </row>
    <row r="268" spans="1:7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>
        <v>0</v>
      </c>
      <c r="G268" s="67">
        <v>0</v>
      </c>
    </row>
    <row r="269" spans="1:7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>
        <v>0</v>
      </c>
      <c r="G269" s="67">
        <v>0</v>
      </c>
    </row>
    <row r="270" spans="1:7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>
        <v>0</v>
      </c>
      <c r="G270" s="67">
        <v>0</v>
      </c>
    </row>
    <row r="271" spans="1:7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>
        <v>0</v>
      </c>
      <c r="G271" s="67">
        <v>0</v>
      </c>
    </row>
    <row r="272" spans="1:7" x14ac:dyDescent="0.2">
      <c r="A272" s="38">
        <v>5176</v>
      </c>
      <c r="B272" s="39" t="s">
        <v>538</v>
      </c>
      <c r="C272" s="40" t="s">
        <v>539</v>
      </c>
      <c r="D272" s="5"/>
      <c r="E272" s="5">
        <v>0</v>
      </c>
      <c r="G272" s="67">
        <v>0</v>
      </c>
    </row>
    <row r="273" spans="1:7" x14ac:dyDescent="0.2">
      <c r="A273" s="38">
        <v>5177</v>
      </c>
      <c r="B273" s="49" t="s">
        <v>540</v>
      </c>
      <c r="C273" s="40" t="s">
        <v>541</v>
      </c>
      <c r="D273" s="5"/>
      <c r="E273" s="5">
        <v>0</v>
      </c>
      <c r="G273" s="67">
        <v>0</v>
      </c>
    </row>
    <row r="274" spans="1:7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7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7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>
        <v>0</v>
      </c>
      <c r="G276" s="72">
        <v>0</v>
      </c>
    </row>
    <row r="277" spans="1:7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>
        <v>0</v>
      </c>
      <c r="G277" s="72">
        <v>0</v>
      </c>
    </row>
    <row r="278" spans="1:7" s="72" customFormat="1" x14ac:dyDescent="0.2">
      <c r="A278" s="38">
        <v>5314</v>
      </c>
      <c r="B278" s="39" t="s">
        <v>550</v>
      </c>
      <c r="C278" s="40" t="s">
        <v>551</v>
      </c>
      <c r="D278" s="5"/>
      <c r="E278" s="5">
        <v>0</v>
      </c>
      <c r="G278" s="72">
        <v>0</v>
      </c>
    </row>
    <row r="279" spans="1:7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7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>
        <v>0</v>
      </c>
      <c r="G280" s="72">
        <v>0</v>
      </c>
    </row>
    <row r="281" spans="1:7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7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>
        <v>0</v>
      </c>
      <c r="G282" s="72">
        <v>0</v>
      </c>
    </row>
    <row r="283" spans="1:7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>
        <v>0</v>
      </c>
      <c r="G283" s="72">
        <v>0</v>
      </c>
    </row>
    <row r="284" spans="1:7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7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>
        <v>0</v>
      </c>
      <c r="G285" s="72">
        <v>0</v>
      </c>
    </row>
    <row r="286" spans="1:7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>
        <v>0</v>
      </c>
      <c r="G286" s="72">
        <v>0</v>
      </c>
    </row>
    <row r="287" spans="1:7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7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7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>
        <v>0</v>
      </c>
      <c r="G289" s="72">
        <v>0</v>
      </c>
    </row>
    <row r="290" spans="1:7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>
        <v>0</v>
      </c>
      <c r="G290" s="72">
        <v>0</v>
      </c>
    </row>
    <row r="291" spans="1:7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>
        <v>0</v>
      </c>
      <c r="G291" s="72">
        <v>0</v>
      </c>
    </row>
    <row r="292" spans="1:7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>
        <v>0</v>
      </c>
      <c r="G292" s="72">
        <v>0</v>
      </c>
    </row>
    <row r="293" spans="1:7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7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>
        <v>0</v>
      </c>
      <c r="G294" s="72">
        <v>0</v>
      </c>
    </row>
    <row r="295" spans="1:7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>
        <v>0</v>
      </c>
      <c r="G295" s="72">
        <v>0</v>
      </c>
    </row>
    <row r="296" spans="1:7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>
        <v>0</v>
      </c>
      <c r="G296" s="72">
        <v>0</v>
      </c>
    </row>
    <row r="297" spans="1:7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7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>
        <v>0</v>
      </c>
      <c r="G298" s="72">
        <v>0</v>
      </c>
    </row>
    <row r="299" spans="1:7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7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>
        <v>0</v>
      </c>
      <c r="G300" s="72">
        <v>0</v>
      </c>
    </row>
    <row r="301" spans="1:7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>
        <v>0</v>
      </c>
      <c r="G301" s="72">
        <v>0</v>
      </c>
    </row>
    <row r="302" spans="1:7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>
        <v>0</v>
      </c>
      <c r="G302" s="72">
        <v>0</v>
      </c>
    </row>
    <row r="303" spans="1:7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>
        <v>0</v>
      </c>
      <c r="G303" s="72">
        <v>0</v>
      </c>
    </row>
    <row r="304" spans="1:7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>
        <v>0</v>
      </c>
      <c r="G304" s="72">
        <v>0</v>
      </c>
    </row>
    <row r="305" spans="1:7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>
        <v>0</v>
      </c>
      <c r="G305" s="72">
        <v>0</v>
      </c>
    </row>
    <row r="306" spans="1:7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7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>
        <v>0</v>
      </c>
      <c r="G307" s="72">
        <v>0</v>
      </c>
    </row>
    <row r="308" spans="1:7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>
        <v>0</v>
      </c>
      <c r="G308" s="72">
        <v>0</v>
      </c>
    </row>
    <row r="309" spans="1:7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>
        <v>0</v>
      </c>
      <c r="G309" s="72">
        <v>0</v>
      </c>
    </row>
    <row r="310" spans="1:7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>
        <v>0</v>
      </c>
      <c r="G310" s="72">
        <v>0</v>
      </c>
    </row>
    <row r="311" spans="1:7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7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>
        <v>0</v>
      </c>
      <c r="G312" s="72">
        <v>0</v>
      </c>
    </row>
    <row r="313" spans="1:7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>
        <v>0</v>
      </c>
      <c r="G313" s="72">
        <v>0</v>
      </c>
    </row>
    <row r="314" spans="1:7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>
        <v>0</v>
      </c>
      <c r="G314" s="72">
        <v>0</v>
      </c>
    </row>
    <row r="315" spans="1:7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>
        <v>0</v>
      </c>
      <c r="G315" s="72">
        <v>0</v>
      </c>
    </row>
    <row r="316" spans="1:7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>
        <v>0</v>
      </c>
      <c r="G316" s="72">
        <v>0</v>
      </c>
    </row>
    <row r="317" spans="1:7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>
        <v>0</v>
      </c>
      <c r="G317" s="72">
        <v>0</v>
      </c>
    </row>
    <row r="318" spans="1:7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>
        <v>0</v>
      </c>
      <c r="G318" s="72">
        <v>0</v>
      </c>
    </row>
    <row r="319" spans="1:7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7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7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>
        <v>0</v>
      </c>
      <c r="G321" s="67">
        <v>0</v>
      </c>
    </row>
    <row r="322" spans="1:7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>
        <v>0</v>
      </c>
      <c r="G322" s="67">
        <v>0</v>
      </c>
    </row>
    <row r="323" spans="1:7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>
        <v>0</v>
      </c>
      <c r="G323" s="67">
        <v>0</v>
      </c>
    </row>
    <row r="324" spans="1:7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>
        <v>0</v>
      </c>
      <c r="G324" s="67">
        <v>0</v>
      </c>
    </row>
    <row r="325" spans="1:7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7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>
        <v>0</v>
      </c>
      <c r="G326" s="67">
        <v>0</v>
      </c>
    </row>
    <row r="327" spans="1:7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>
        <v>0</v>
      </c>
      <c r="G327" s="67">
        <v>0</v>
      </c>
    </row>
    <row r="328" spans="1:7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>
        <v>0</v>
      </c>
      <c r="G328" s="67">
        <v>0</v>
      </c>
    </row>
    <row r="329" spans="1:7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>
        <v>0</v>
      </c>
      <c r="G329" s="67">
        <v>0</v>
      </c>
    </row>
    <row r="330" spans="1:7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>
        <v>0</v>
      </c>
      <c r="G330" s="67">
        <v>0</v>
      </c>
    </row>
    <row r="331" spans="1:7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>
        <v>0</v>
      </c>
      <c r="G331" s="67">
        <v>0</v>
      </c>
    </row>
    <row r="332" spans="1:7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>
        <v>0</v>
      </c>
      <c r="G332" s="67">
        <v>0</v>
      </c>
    </row>
    <row r="333" spans="1:7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>
        <v>0</v>
      </c>
      <c r="G333" s="67">
        <v>0</v>
      </c>
    </row>
    <row r="334" spans="1:7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7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  <c r="F335" s="75">
        <v>0</v>
      </c>
      <c r="G335" s="75">
        <v>0</v>
      </c>
    </row>
    <row r="336" spans="1:7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  <c r="F336" s="75">
        <v>0</v>
      </c>
      <c r="G336" s="75">
        <v>0</v>
      </c>
    </row>
    <row r="337" spans="1:7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  <c r="F337" s="75">
        <v>0</v>
      </c>
      <c r="G337" s="75">
        <v>0</v>
      </c>
    </row>
    <row r="338" spans="1:7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7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  <c r="F339" s="75">
        <v>0</v>
      </c>
      <c r="G339" s="75">
        <v>0</v>
      </c>
    </row>
    <row r="340" spans="1:7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  <c r="F340" s="75">
        <v>0</v>
      </c>
      <c r="G340" s="75">
        <v>0</v>
      </c>
    </row>
    <row r="341" spans="1:7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  <c r="F341" s="75">
        <v>0</v>
      </c>
      <c r="G341" s="75">
        <v>0</v>
      </c>
    </row>
    <row r="342" spans="1:7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  <c r="F342" s="75">
        <v>0</v>
      </c>
      <c r="G342" s="75">
        <v>0</v>
      </c>
    </row>
    <row r="343" spans="1:7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  <c r="F343" s="75">
        <v>0</v>
      </c>
      <c r="G343" s="75">
        <v>0</v>
      </c>
    </row>
    <row r="344" spans="1:7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  <c r="F344" s="75">
        <v>0</v>
      </c>
      <c r="G344" s="75">
        <v>0</v>
      </c>
    </row>
    <row r="345" spans="1:7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  <c r="F345" s="75">
        <v>0</v>
      </c>
      <c r="G345" s="75">
        <v>0</v>
      </c>
    </row>
    <row r="346" spans="1:7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  <c r="F346" s="75">
        <v>0</v>
      </c>
      <c r="G346" s="75">
        <v>0</v>
      </c>
    </row>
    <row r="347" spans="1:7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7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  <c r="F348" s="75">
        <v>0</v>
      </c>
      <c r="G348" s="75">
        <v>0</v>
      </c>
    </row>
    <row r="349" spans="1:7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  <c r="F349" s="75">
        <v>0</v>
      </c>
      <c r="G349" s="75">
        <v>0</v>
      </c>
    </row>
    <row r="350" spans="1:7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  <c r="F350" s="75">
        <v>0</v>
      </c>
      <c r="G350" s="75">
        <v>0</v>
      </c>
    </row>
    <row r="351" spans="1:7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  <c r="F351" s="75">
        <v>0</v>
      </c>
      <c r="G351" s="75">
        <v>0</v>
      </c>
    </row>
    <row r="352" spans="1:7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7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  <c r="F353" s="77">
        <v>0</v>
      </c>
      <c r="G353" s="77">
        <v>0</v>
      </c>
    </row>
    <row r="354" spans="1:7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  <c r="F354" s="77">
        <v>0</v>
      </c>
      <c r="G354" s="77">
        <v>0</v>
      </c>
    </row>
    <row r="355" spans="1:7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  <c r="F355" s="77">
        <v>0</v>
      </c>
      <c r="G355" s="77">
        <v>0</v>
      </c>
    </row>
    <row r="356" spans="1:7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  <c r="F356" s="77">
        <v>0</v>
      </c>
      <c r="G356" s="77">
        <v>0</v>
      </c>
    </row>
    <row r="357" spans="1:7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7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  <c r="F358" s="77">
        <v>0</v>
      </c>
      <c r="G358" s="77">
        <v>0</v>
      </c>
    </row>
    <row r="359" spans="1:7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  <c r="F359" s="77">
        <v>0</v>
      </c>
      <c r="G359" s="77">
        <v>0</v>
      </c>
    </row>
    <row r="360" spans="1:7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  <c r="F360" s="77">
        <v>0</v>
      </c>
      <c r="G360" s="77">
        <v>0</v>
      </c>
    </row>
    <row r="361" spans="1:7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  <c r="F361" s="77">
        <v>0</v>
      </c>
      <c r="G361" s="77">
        <v>0</v>
      </c>
    </row>
    <row r="362" spans="1:7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  <c r="F362" s="77">
        <v>0</v>
      </c>
      <c r="G362" s="77">
        <v>0</v>
      </c>
    </row>
    <row r="363" spans="1:7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  <c r="F363" s="77">
        <v>0</v>
      </c>
      <c r="G363" s="77">
        <v>0</v>
      </c>
    </row>
    <row r="364" spans="1:7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  <c r="F364" s="77">
        <v>0</v>
      </c>
      <c r="G364" s="77">
        <v>0</v>
      </c>
    </row>
    <row r="365" spans="1:7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  <c r="F365" s="77">
        <v>0</v>
      </c>
      <c r="G365" s="77">
        <v>0</v>
      </c>
    </row>
    <row r="366" spans="1:7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  <c r="F366" s="72">
        <v>0</v>
      </c>
      <c r="G366" s="72">
        <v>0</v>
      </c>
    </row>
    <row r="367" spans="1:7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7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  <c r="F368" s="72">
        <v>0</v>
      </c>
      <c r="G368" s="72">
        <v>0</v>
      </c>
    </row>
    <row r="369" spans="1:7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  <c r="F369" s="72">
        <v>0</v>
      </c>
      <c r="G369" s="72">
        <v>0</v>
      </c>
    </row>
    <row r="370" spans="1:7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  <c r="F370" s="78">
        <v>0</v>
      </c>
      <c r="G370" s="78">
        <v>0</v>
      </c>
    </row>
    <row r="371" spans="1:7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7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7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  <c r="F373" s="77">
        <v>0</v>
      </c>
      <c r="G373" s="77">
        <v>0</v>
      </c>
    </row>
    <row r="374" spans="1:7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7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  <c r="F375" s="77">
        <v>0</v>
      </c>
      <c r="G375" s="77">
        <v>0</v>
      </c>
    </row>
    <row r="376" spans="1:7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  <c r="F376" s="77">
        <v>0</v>
      </c>
      <c r="G376" s="77">
        <v>0</v>
      </c>
    </row>
    <row r="377" spans="1:7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  <c r="F377" s="77">
        <v>0</v>
      </c>
      <c r="G377" s="77">
        <v>0</v>
      </c>
    </row>
    <row r="378" spans="1:7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  <c r="F378" s="77">
        <v>0</v>
      </c>
      <c r="G378" s="77">
        <v>0</v>
      </c>
    </row>
    <row r="379" spans="1:7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  <c r="F379" s="77">
        <v>0</v>
      </c>
      <c r="G379" s="77">
        <v>0</v>
      </c>
    </row>
    <row r="380" spans="1:7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  <c r="F380" s="77">
        <v>0</v>
      </c>
      <c r="G380" s="77">
        <v>0</v>
      </c>
    </row>
    <row r="381" spans="1:7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  <c r="F381" s="77">
        <v>0</v>
      </c>
      <c r="G381" s="77">
        <v>0</v>
      </c>
    </row>
    <row r="382" spans="1:7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  <c r="F382" s="77">
        <v>0</v>
      </c>
      <c r="G382" s="77">
        <v>0</v>
      </c>
    </row>
    <row r="383" spans="1:7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  <c r="F383" s="80">
        <v>0</v>
      </c>
      <c r="G383" s="80">
        <v>0</v>
      </c>
    </row>
    <row r="384" spans="1:7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  <c r="F384" s="80">
        <v>0</v>
      </c>
      <c r="G384" s="80">
        <v>0</v>
      </c>
    </row>
    <row r="385" spans="1:7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7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  <c r="F386" s="72">
        <v>0</v>
      </c>
      <c r="G386" s="72">
        <v>0</v>
      </c>
    </row>
    <row r="387" spans="1:7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  <c r="F387" s="72">
        <v>0</v>
      </c>
      <c r="G387" s="72">
        <v>0</v>
      </c>
    </row>
    <row r="388" spans="1:7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  <c r="F388" s="72">
        <v>0</v>
      </c>
      <c r="G388" s="72">
        <v>0</v>
      </c>
    </row>
    <row r="389" spans="1:7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  <c r="F389" s="72">
        <v>0</v>
      </c>
      <c r="G389" s="72">
        <v>0</v>
      </c>
    </row>
    <row r="390" spans="1:7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  <c r="F390" s="72">
        <v>0</v>
      </c>
      <c r="G390" s="72">
        <v>0</v>
      </c>
    </row>
    <row r="391" spans="1:7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  <c r="F391" s="72">
        <v>0</v>
      </c>
      <c r="G391" s="72">
        <v>0</v>
      </c>
    </row>
    <row r="392" spans="1:7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  <c r="F392" s="72">
        <v>0</v>
      </c>
      <c r="G392" s="72">
        <v>0</v>
      </c>
    </row>
    <row r="393" spans="1:7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  <c r="F393" s="72">
        <v>0</v>
      </c>
      <c r="G393" s="72">
        <v>0</v>
      </c>
    </row>
    <row r="394" spans="1:7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  <c r="F394" s="72">
        <v>0</v>
      </c>
      <c r="G394" s="72">
        <v>0</v>
      </c>
    </row>
    <row r="395" spans="1:7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7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  <c r="F396" s="72">
        <v>0</v>
      </c>
      <c r="G396" s="72">
        <v>0</v>
      </c>
    </row>
    <row r="397" spans="1:7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  <c r="F397" s="72">
        <v>0</v>
      </c>
      <c r="G397" s="72">
        <v>0</v>
      </c>
    </row>
    <row r="398" spans="1:7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  <c r="F398" s="72">
        <v>0</v>
      </c>
      <c r="G398" s="72">
        <v>0</v>
      </c>
    </row>
    <row r="399" spans="1:7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  <c r="F399" s="72">
        <v>0</v>
      </c>
      <c r="G399" s="72">
        <v>0</v>
      </c>
    </row>
    <row r="400" spans="1:7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  <c r="F400" s="72">
        <v>0</v>
      </c>
      <c r="G400" s="72">
        <v>0</v>
      </c>
    </row>
    <row r="401" spans="1:7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  <c r="F401" s="72">
        <v>0</v>
      </c>
      <c r="G401" s="72">
        <v>0</v>
      </c>
    </row>
    <row r="402" spans="1:7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  <c r="F402" s="72">
        <v>0</v>
      </c>
      <c r="G402" s="72">
        <v>0</v>
      </c>
    </row>
    <row r="403" spans="1:7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  <c r="F403" s="72">
        <v>0</v>
      </c>
      <c r="G403" s="72">
        <v>0</v>
      </c>
    </row>
    <row r="404" spans="1:7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  <c r="F404" s="72">
        <v>0</v>
      </c>
      <c r="G404" s="72">
        <v>0</v>
      </c>
    </row>
    <row r="405" spans="1:7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7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  <c r="F406" s="72">
        <v>0</v>
      </c>
      <c r="G406" s="72">
        <v>0</v>
      </c>
    </row>
    <row r="407" spans="1:7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  <c r="F407" s="72">
        <v>0</v>
      </c>
      <c r="G407" s="72">
        <v>0</v>
      </c>
    </row>
    <row r="408" spans="1:7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  <c r="F408" s="72">
        <v>0</v>
      </c>
      <c r="G408" s="72">
        <v>0</v>
      </c>
    </row>
    <row r="409" spans="1:7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  <c r="F409" s="72">
        <v>0</v>
      </c>
      <c r="G409" s="72">
        <v>0</v>
      </c>
    </row>
    <row r="410" spans="1:7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7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  <c r="F411" s="72">
        <v>0</v>
      </c>
      <c r="G411" s="72">
        <v>0</v>
      </c>
    </row>
    <row r="412" spans="1:7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  <c r="F412" s="72">
        <v>0</v>
      </c>
      <c r="G412" s="72">
        <v>0</v>
      </c>
    </row>
    <row r="413" spans="1:7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  <c r="F413" s="72">
        <v>0</v>
      </c>
      <c r="G413" s="72">
        <v>0</v>
      </c>
    </row>
    <row r="414" spans="1:7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  <c r="F414" s="72">
        <v>0</v>
      </c>
      <c r="G414" s="72">
        <v>0</v>
      </c>
    </row>
    <row r="415" spans="1:7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7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  <c r="F416" s="72">
        <v>0</v>
      </c>
      <c r="G416" s="72">
        <v>0</v>
      </c>
    </row>
    <row r="417" spans="1:7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  <c r="F417" s="72">
        <v>0</v>
      </c>
      <c r="G417" s="72">
        <v>0</v>
      </c>
    </row>
    <row r="418" spans="1:7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  <c r="F418" s="72">
        <v>0</v>
      </c>
      <c r="G418" s="72">
        <v>0</v>
      </c>
    </row>
    <row r="419" spans="1:7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  <c r="F419" s="72">
        <v>0</v>
      </c>
      <c r="G419" s="72">
        <v>0</v>
      </c>
    </row>
    <row r="420" spans="1:7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  <c r="F420" s="72">
        <v>0</v>
      </c>
      <c r="G420" s="72">
        <v>0</v>
      </c>
    </row>
    <row r="421" spans="1:7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  <c r="F421" s="72">
        <v>0</v>
      </c>
      <c r="G421" s="72">
        <v>0</v>
      </c>
    </row>
    <row r="422" spans="1:7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  <c r="F422" s="72">
        <v>0</v>
      </c>
      <c r="G422" s="72">
        <v>0</v>
      </c>
    </row>
    <row r="423" spans="1:7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  <c r="F423" s="72">
        <v>0</v>
      </c>
      <c r="G423" s="72">
        <v>0</v>
      </c>
    </row>
    <row r="424" spans="1:7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7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  <c r="F425" s="72">
        <v>0</v>
      </c>
      <c r="G425" s="72">
        <v>0</v>
      </c>
    </row>
    <row r="426" spans="1:7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  <c r="F426" s="72">
        <v>0</v>
      </c>
      <c r="G426" s="72">
        <v>0</v>
      </c>
    </row>
    <row r="427" spans="1:7" ht="15" customHeight="1" x14ac:dyDescent="0.2"/>
    <row r="428" spans="1:7" ht="15" customHeight="1" x14ac:dyDescent="0.2"/>
    <row r="429" spans="1:7" ht="15" customHeight="1" x14ac:dyDescent="0.2"/>
    <row r="430" spans="1:7" ht="15" customHeight="1" x14ac:dyDescent="0.2"/>
    <row r="431" spans="1:7" ht="15" customHeight="1" x14ac:dyDescent="0.2"/>
    <row r="432" spans="1:7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  <c r="G9" s="74">
        <v>0</v>
      </c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  <c r="G10" s="74">
        <v>0</v>
      </c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  <c r="G12" s="74">
        <v>0</v>
      </c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  <c r="G13" s="74">
        <v>0</v>
      </c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  <c r="G15" s="67">
        <v>0</v>
      </c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  <c r="G16" s="67">
        <v>0</v>
      </c>
    </row>
    <row r="17" spans="1:7" x14ac:dyDescent="0.2">
      <c r="A17" s="38">
        <v>6323</v>
      </c>
      <c r="B17" s="39" t="s">
        <v>34</v>
      </c>
      <c r="C17" s="37" t="s">
        <v>35</v>
      </c>
      <c r="D17" s="5"/>
      <c r="E17" s="5">
        <v>0</v>
      </c>
      <c r="F17" s="72"/>
      <c r="G17" s="67">
        <v>0</v>
      </c>
    </row>
    <row r="18" spans="1:7" x14ac:dyDescent="0.2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  <c r="G18" s="67">
        <v>0</v>
      </c>
    </row>
    <row r="19" spans="1:7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7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7" x14ac:dyDescent="0.2">
      <c r="A21" s="38" t="s">
        <v>42</v>
      </c>
      <c r="B21" s="39" t="s">
        <v>43</v>
      </c>
      <c r="C21" s="40" t="s">
        <v>42</v>
      </c>
      <c r="D21" s="5"/>
      <c r="E21" s="5">
        <v>0</v>
      </c>
      <c r="F21" s="72"/>
      <c r="G21" s="67">
        <v>0</v>
      </c>
    </row>
    <row r="22" spans="1:7" x14ac:dyDescent="0.2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  <c r="G22" s="67">
        <v>0</v>
      </c>
    </row>
    <row r="23" spans="1:7" ht="24" x14ac:dyDescent="0.2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  <c r="G23" s="67">
        <v>0</v>
      </c>
    </row>
    <row r="24" spans="1:7" ht="24" x14ac:dyDescent="0.2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  <c r="G24" s="67">
        <v>0</v>
      </c>
    </row>
    <row r="25" spans="1:7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7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  <c r="G26" s="75">
        <v>0</v>
      </c>
    </row>
    <row r="27" spans="1:7" s="75" customFormat="1" x14ac:dyDescent="0.2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  <c r="G27" s="75">
        <v>0</v>
      </c>
    </row>
    <row r="28" spans="1:7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>
        <v>0</v>
      </c>
      <c r="F28" s="72"/>
      <c r="G28" s="75">
        <v>0</v>
      </c>
    </row>
    <row r="29" spans="1:7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>
        <v>0</v>
      </c>
      <c r="F29" s="72"/>
      <c r="G29" s="75">
        <v>0</v>
      </c>
    </row>
    <row r="30" spans="1:7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7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0</v>
      </c>
      <c r="G31" s="72">
        <v>0</v>
      </c>
    </row>
    <row r="32" spans="1:7" s="72" customFormat="1" x14ac:dyDescent="0.2">
      <c r="A32" s="44">
        <v>6392</v>
      </c>
      <c r="B32" s="45" t="s">
        <v>64</v>
      </c>
      <c r="C32" s="43" t="s">
        <v>65</v>
      </c>
      <c r="D32" s="6"/>
      <c r="E32" s="6">
        <v>0</v>
      </c>
      <c r="G32" s="72">
        <v>0</v>
      </c>
    </row>
    <row r="33" spans="1:7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0</v>
      </c>
      <c r="G33" s="72">
        <v>0</v>
      </c>
    </row>
    <row r="34" spans="1:7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>
        <v>0</v>
      </c>
      <c r="G34" s="72">
        <v>0</v>
      </c>
    </row>
    <row r="35" spans="1:7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7" x14ac:dyDescent="0.2">
      <c r="A36" s="48">
        <v>6711</v>
      </c>
      <c r="B36" s="39" t="s">
        <v>72</v>
      </c>
      <c r="C36" s="47" t="s">
        <v>73</v>
      </c>
      <c r="D36" s="7"/>
      <c r="E36" s="7">
        <v>0</v>
      </c>
      <c r="F36" s="72"/>
      <c r="G36" s="67">
        <v>0</v>
      </c>
    </row>
    <row r="37" spans="1:7" ht="24" x14ac:dyDescent="0.2">
      <c r="A37" s="48">
        <v>6712</v>
      </c>
      <c r="B37" s="49" t="s">
        <v>74</v>
      </c>
      <c r="C37" s="47" t="s">
        <v>75</v>
      </c>
      <c r="D37" s="7"/>
      <c r="E37" s="7">
        <v>0</v>
      </c>
      <c r="F37" s="72"/>
      <c r="G37" s="67">
        <v>0</v>
      </c>
    </row>
    <row r="38" spans="1:7" ht="24" x14ac:dyDescent="0.2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  <c r="G38" s="67">
        <v>0</v>
      </c>
    </row>
    <row r="39" spans="1:7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v>0</v>
      </c>
      <c r="F39" s="72"/>
      <c r="G39" s="73">
        <v>0</v>
      </c>
    </row>
    <row r="40" spans="1:7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7" x14ac:dyDescent="0.2">
      <c r="A41" s="48">
        <v>8413</v>
      </c>
      <c r="B41" s="50" t="s">
        <v>82</v>
      </c>
      <c r="C41" s="47" t="s">
        <v>83</v>
      </c>
      <c r="D41" s="7"/>
      <c r="E41" s="7">
        <v>0</v>
      </c>
      <c r="F41" s="72"/>
      <c r="G41" s="67">
        <v>0</v>
      </c>
    </row>
    <row r="42" spans="1:7" x14ac:dyDescent="0.2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  <c r="G42" s="67">
        <v>0</v>
      </c>
    </row>
    <row r="43" spans="1:7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7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7" ht="12.75" customHeight="1" x14ac:dyDescent="0.2">
      <c r="A45" s="48">
        <v>31</v>
      </c>
      <c r="B45" s="50" t="s">
        <v>88</v>
      </c>
      <c r="C45" s="47" t="s">
        <v>89</v>
      </c>
      <c r="D45" s="4">
        <f>D46+D51+D52</f>
        <v>0</v>
      </c>
      <c r="E45" s="4">
        <f>E46+E51+E52</f>
        <v>0</v>
      </c>
    </row>
    <row r="46" spans="1:7" ht="12.75" customHeight="1" x14ac:dyDescent="0.2">
      <c r="A46" s="48">
        <v>311</v>
      </c>
      <c r="B46" s="50" t="s">
        <v>90</v>
      </c>
      <c r="C46" s="47" t="s">
        <v>91</v>
      </c>
      <c r="D46" s="4">
        <f>SUM(D47:D50)</f>
        <v>0</v>
      </c>
      <c r="E46" s="4">
        <f>SUM(E47:E50)</f>
        <v>0</v>
      </c>
    </row>
    <row r="47" spans="1:7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0</v>
      </c>
      <c r="G47" s="67">
        <v>0</v>
      </c>
    </row>
    <row r="48" spans="1:7" ht="12.75" customHeight="1" x14ac:dyDescent="0.2">
      <c r="A48" s="48">
        <v>3112</v>
      </c>
      <c r="B48" s="50" t="s">
        <v>94</v>
      </c>
      <c r="C48" s="47" t="s">
        <v>95</v>
      </c>
      <c r="D48" s="7"/>
      <c r="E48" s="7">
        <v>0</v>
      </c>
      <c r="G48" s="67">
        <v>0</v>
      </c>
    </row>
    <row r="49" spans="1:7" ht="12.75" customHeight="1" x14ac:dyDescent="0.2">
      <c r="A49" s="48">
        <v>3113</v>
      </c>
      <c r="B49" s="39" t="s">
        <v>96</v>
      </c>
      <c r="C49" s="47" t="s">
        <v>97</v>
      </c>
      <c r="D49" s="7"/>
      <c r="E49" s="7">
        <v>0</v>
      </c>
      <c r="G49" s="67">
        <v>0</v>
      </c>
    </row>
    <row r="50" spans="1:7" ht="12.75" customHeight="1" x14ac:dyDescent="0.2">
      <c r="A50" s="48">
        <v>3114</v>
      </c>
      <c r="B50" s="39" t="s">
        <v>98</v>
      </c>
      <c r="C50" s="47" t="s">
        <v>99</v>
      </c>
      <c r="D50" s="7"/>
      <c r="E50" s="7">
        <v>0</v>
      </c>
      <c r="G50" s="67">
        <v>0</v>
      </c>
    </row>
    <row r="51" spans="1:7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0</v>
      </c>
      <c r="G51" s="67">
        <v>0</v>
      </c>
    </row>
    <row r="52" spans="1:7" ht="12.75" customHeight="1" x14ac:dyDescent="0.2">
      <c r="A52" s="48">
        <v>313</v>
      </c>
      <c r="B52" s="39" t="s">
        <v>102</v>
      </c>
      <c r="C52" s="47" t="s">
        <v>103</v>
      </c>
      <c r="D52" s="4">
        <f>SUM(D53:D55)</f>
        <v>0</v>
      </c>
      <c r="E52" s="4">
        <f>SUM(E53:E55)</f>
        <v>0</v>
      </c>
    </row>
    <row r="53" spans="1:7" ht="12.75" customHeight="1" x14ac:dyDescent="0.2">
      <c r="A53" s="48">
        <v>3131</v>
      </c>
      <c r="B53" s="39" t="s">
        <v>104</v>
      </c>
      <c r="C53" s="47" t="s">
        <v>105</v>
      </c>
      <c r="D53" s="7"/>
      <c r="E53" s="7">
        <v>0</v>
      </c>
      <c r="G53" s="67">
        <v>0</v>
      </c>
    </row>
    <row r="54" spans="1:7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0</v>
      </c>
      <c r="G54" s="67">
        <v>0</v>
      </c>
    </row>
    <row r="55" spans="1:7" ht="12.75" customHeight="1" x14ac:dyDescent="0.2">
      <c r="A55" s="48">
        <v>3133</v>
      </c>
      <c r="B55" s="50" t="s">
        <v>108</v>
      </c>
      <c r="C55" s="47" t="s">
        <v>109</v>
      </c>
      <c r="D55" s="7"/>
      <c r="E55" s="7">
        <v>0</v>
      </c>
      <c r="G55" s="67">
        <v>0</v>
      </c>
    </row>
    <row r="56" spans="1:7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7" ht="12.75" customHeight="1" x14ac:dyDescent="0.2">
      <c r="A57" s="48">
        <v>321</v>
      </c>
      <c r="B57" s="50" t="s">
        <v>112</v>
      </c>
      <c r="C57" s="47" t="s">
        <v>113</v>
      </c>
      <c r="D57" s="4">
        <f>SUM(D58:D61)</f>
        <v>0</v>
      </c>
      <c r="E57" s="4">
        <f>SUM(E58:E61)</f>
        <v>0</v>
      </c>
    </row>
    <row r="58" spans="1:7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0</v>
      </c>
      <c r="G58" s="67">
        <v>0</v>
      </c>
    </row>
    <row r="59" spans="1:7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0</v>
      </c>
      <c r="G59" s="67">
        <v>0</v>
      </c>
    </row>
    <row r="60" spans="1:7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0</v>
      </c>
      <c r="G60" s="67">
        <v>0</v>
      </c>
    </row>
    <row r="61" spans="1:7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0</v>
      </c>
      <c r="G61" s="67">
        <v>0</v>
      </c>
    </row>
    <row r="62" spans="1:7" ht="12.75" customHeight="1" x14ac:dyDescent="0.2">
      <c r="A62" s="48">
        <v>322</v>
      </c>
      <c r="B62" s="50" t="s">
        <v>122</v>
      </c>
      <c r="C62" s="47" t="s">
        <v>123</v>
      </c>
      <c r="D62" s="4">
        <f>SUM(D63:D69)</f>
        <v>0</v>
      </c>
      <c r="E62" s="4">
        <v>0</v>
      </c>
      <c r="G62" s="67">
        <v>0</v>
      </c>
    </row>
    <row r="63" spans="1:7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0</v>
      </c>
      <c r="G63" s="67">
        <v>0</v>
      </c>
    </row>
    <row r="64" spans="1:7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0</v>
      </c>
      <c r="G64" s="67">
        <v>0</v>
      </c>
    </row>
    <row r="65" spans="1:7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0</v>
      </c>
      <c r="G65" s="67">
        <v>0</v>
      </c>
    </row>
    <row r="66" spans="1:7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0</v>
      </c>
      <c r="G66" s="67">
        <v>0</v>
      </c>
    </row>
    <row r="67" spans="1:7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0</v>
      </c>
      <c r="G67" s="67">
        <v>0</v>
      </c>
    </row>
    <row r="68" spans="1:7" ht="12.75" customHeight="1" x14ac:dyDescent="0.2">
      <c r="A68" s="48">
        <v>3226</v>
      </c>
      <c r="B68" s="39" t="s">
        <v>134</v>
      </c>
      <c r="C68" s="47" t="s">
        <v>135</v>
      </c>
      <c r="D68" s="7"/>
      <c r="E68" s="7">
        <v>0</v>
      </c>
      <c r="G68" s="67">
        <v>0</v>
      </c>
    </row>
    <row r="69" spans="1:7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7" ht="12.75" customHeight="1" x14ac:dyDescent="0.2">
      <c r="A70" s="48">
        <v>323</v>
      </c>
      <c r="B70" s="39" t="s">
        <v>138</v>
      </c>
      <c r="C70" s="47" t="s">
        <v>139</v>
      </c>
      <c r="D70" s="4">
        <f>SUM(D71:D79)</f>
        <v>0</v>
      </c>
      <c r="E70" s="4">
        <f>SUM(E71:E79)</f>
        <v>0</v>
      </c>
    </row>
    <row r="71" spans="1:7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0</v>
      </c>
      <c r="G71" s="67">
        <v>0</v>
      </c>
    </row>
    <row r="72" spans="1:7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v>0</v>
      </c>
      <c r="G72" s="67">
        <v>0</v>
      </c>
    </row>
    <row r="73" spans="1:7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0</v>
      </c>
      <c r="G73" s="67">
        <v>0</v>
      </c>
    </row>
    <row r="74" spans="1:7" ht="12.75" customHeight="1" x14ac:dyDescent="0.2">
      <c r="A74" s="48">
        <v>3234</v>
      </c>
      <c r="B74" s="39" t="s">
        <v>146</v>
      </c>
      <c r="C74" s="47" t="s">
        <v>147</v>
      </c>
      <c r="D74" s="7"/>
      <c r="E74" s="7">
        <v>0</v>
      </c>
      <c r="G74" s="67">
        <v>0</v>
      </c>
    </row>
    <row r="75" spans="1:7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0</v>
      </c>
      <c r="G75" s="67">
        <v>0</v>
      </c>
    </row>
    <row r="76" spans="1:7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0</v>
      </c>
      <c r="G76" s="67">
        <v>0</v>
      </c>
    </row>
    <row r="77" spans="1:7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0</v>
      </c>
      <c r="G77" s="67">
        <v>0</v>
      </c>
    </row>
    <row r="78" spans="1:7" ht="12.75" customHeight="1" x14ac:dyDescent="0.2">
      <c r="A78" s="48">
        <v>3238</v>
      </c>
      <c r="B78" s="50" t="s">
        <v>154</v>
      </c>
      <c r="C78" s="47" t="s">
        <v>155</v>
      </c>
      <c r="D78" s="7"/>
      <c r="E78" s="7">
        <v>0</v>
      </c>
      <c r="G78" s="67">
        <v>0</v>
      </c>
    </row>
    <row r="79" spans="1:7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0</v>
      </c>
      <c r="G79" s="67">
        <v>0</v>
      </c>
    </row>
    <row r="80" spans="1:7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0</v>
      </c>
      <c r="G80" s="67">
        <v>0</v>
      </c>
    </row>
    <row r="81" spans="1:7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7" x14ac:dyDescent="0.2">
      <c r="A82" s="38" t="s">
        <v>162</v>
      </c>
      <c r="B82" s="39" t="s">
        <v>163</v>
      </c>
      <c r="C82" s="40" t="s">
        <v>162</v>
      </c>
      <c r="D82" s="5"/>
      <c r="E82" s="5">
        <v>0</v>
      </c>
      <c r="G82" s="67">
        <v>0</v>
      </c>
    </row>
    <row r="83" spans="1:7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>
        <v>0</v>
      </c>
      <c r="G83" s="67">
        <v>0</v>
      </c>
    </row>
    <row r="84" spans="1:7" x14ac:dyDescent="0.2">
      <c r="A84" s="38" t="s">
        <v>166</v>
      </c>
      <c r="B84" s="39" t="s">
        <v>167</v>
      </c>
      <c r="C84" s="40" t="s">
        <v>166</v>
      </c>
      <c r="D84" s="5"/>
      <c r="E84" s="5">
        <v>0</v>
      </c>
      <c r="G84" s="67">
        <v>0</v>
      </c>
    </row>
    <row r="85" spans="1:7" x14ac:dyDescent="0.2">
      <c r="A85" s="38" t="s">
        <v>168</v>
      </c>
      <c r="B85" s="39" t="s">
        <v>169</v>
      </c>
      <c r="C85" s="40" t="s">
        <v>168</v>
      </c>
      <c r="D85" s="5"/>
      <c r="E85" s="5">
        <v>0</v>
      </c>
      <c r="G85" s="67">
        <v>0</v>
      </c>
    </row>
    <row r="86" spans="1:7" ht="12.75" customHeight="1" x14ac:dyDescent="0.2">
      <c r="A86" s="48">
        <v>329</v>
      </c>
      <c r="B86" s="50" t="s">
        <v>170</v>
      </c>
      <c r="C86" s="47" t="s">
        <v>171</v>
      </c>
      <c r="D86" s="4">
        <f>SUM(D87:D93)</f>
        <v>0</v>
      </c>
      <c r="E86" s="4">
        <f>SUM(E87:E93)</f>
        <v>0</v>
      </c>
    </row>
    <row r="87" spans="1:7" ht="12.75" customHeight="1" x14ac:dyDescent="0.2">
      <c r="A87" s="48">
        <v>3291</v>
      </c>
      <c r="B87" s="51" t="s">
        <v>172</v>
      </c>
      <c r="C87" s="47" t="s">
        <v>173</v>
      </c>
      <c r="D87" s="7"/>
      <c r="E87" s="7">
        <v>0</v>
      </c>
      <c r="G87" s="67">
        <v>0</v>
      </c>
    </row>
    <row r="88" spans="1:7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0</v>
      </c>
      <c r="G88" s="67">
        <v>0</v>
      </c>
    </row>
    <row r="89" spans="1:7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0</v>
      </c>
      <c r="G89" s="67">
        <v>0</v>
      </c>
    </row>
    <row r="90" spans="1:7" ht="12.75" customHeight="1" x14ac:dyDescent="0.2">
      <c r="A90" s="48">
        <v>3294</v>
      </c>
      <c r="B90" s="50" t="s">
        <v>178</v>
      </c>
      <c r="C90" s="47" t="s">
        <v>179</v>
      </c>
      <c r="D90" s="7"/>
      <c r="E90" s="7">
        <v>0</v>
      </c>
      <c r="G90" s="67">
        <v>0</v>
      </c>
    </row>
    <row r="91" spans="1:7" ht="12.75" customHeight="1" x14ac:dyDescent="0.2">
      <c r="A91" s="48">
        <v>3295</v>
      </c>
      <c r="B91" s="50" t="s">
        <v>180</v>
      </c>
      <c r="C91" s="47" t="s">
        <v>181</v>
      </c>
      <c r="D91" s="7"/>
      <c r="E91" s="7">
        <v>0</v>
      </c>
      <c r="G91" s="67">
        <v>0</v>
      </c>
    </row>
    <row r="92" spans="1:7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>
        <v>0</v>
      </c>
      <c r="G92" s="67">
        <v>0</v>
      </c>
    </row>
    <row r="93" spans="1:7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0</v>
      </c>
      <c r="G93" s="67">
        <v>0</v>
      </c>
    </row>
    <row r="94" spans="1:7" ht="12.75" customHeight="1" x14ac:dyDescent="0.2">
      <c r="A94" s="48">
        <v>34</v>
      </c>
      <c r="B94" s="51" t="s">
        <v>186</v>
      </c>
      <c r="C94" s="47" t="s">
        <v>187</v>
      </c>
      <c r="D94" s="4">
        <f>D95+D100+D108</f>
        <v>0</v>
      </c>
      <c r="E94" s="4">
        <f>E95+E100+E108</f>
        <v>0</v>
      </c>
    </row>
    <row r="95" spans="1:7" ht="12.75" customHeight="1" x14ac:dyDescent="0.2">
      <c r="A95" s="48">
        <v>341</v>
      </c>
      <c r="B95" s="50" t="s">
        <v>188</v>
      </c>
      <c r="C95" s="47" t="s">
        <v>189</v>
      </c>
      <c r="D95" s="4">
        <f>SUM(D96:D99)</f>
        <v>0</v>
      </c>
      <c r="E95" s="4">
        <f>SUM(E96:E99)</f>
        <v>0</v>
      </c>
    </row>
    <row r="96" spans="1:7" ht="12.75" customHeight="1" x14ac:dyDescent="0.2">
      <c r="A96" s="48">
        <v>3411</v>
      </c>
      <c r="B96" s="50" t="s">
        <v>190</v>
      </c>
      <c r="C96" s="47" t="s">
        <v>191</v>
      </c>
      <c r="D96" s="7"/>
      <c r="E96" s="7">
        <v>0</v>
      </c>
      <c r="G96" s="67">
        <v>0</v>
      </c>
    </row>
    <row r="97" spans="1:7" ht="12.75" customHeight="1" x14ac:dyDescent="0.2">
      <c r="A97" s="48">
        <v>3412</v>
      </c>
      <c r="B97" s="50" t="s">
        <v>192</v>
      </c>
      <c r="C97" s="47" t="s">
        <v>193</v>
      </c>
      <c r="D97" s="7"/>
      <c r="E97" s="7">
        <v>0</v>
      </c>
      <c r="G97" s="67">
        <v>0</v>
      </c>
    </row>
    <row r="98" spans="1:7" ht="12.75" customHeight="1" x14ac:dyDescent="0.2">
      <c r="A98" s="48">
        <v>3413</v>
      </c>
      <c r="B98" s="50" t="s">
        <v>194</v>
      </c>
      <c r="C98" s="47" t="s">
        <v>195</v>
      </c>
      <c r="D98" s="7"/>
      <c r="E98" s="7">
        <v>0</v>
      </c>
      <c r="G98" s="67">
        <v>0</v>
      </c>
    </row>
    <row r="99" spans="1:7" ht="12.75" customHeight="1" x14ac:dyDescent="0.2">
      <c r="A99" s="48">
        <v>3419</v>
      </c>
      <c r="B99" s="50" t="s">
        <v>196</v>
      </c>
      <c r="C99" s="47" t="s">
        <v>197</v>
      </c>
      <c r="D99" s="7"/>
      <c r="E99" s="7">
        <v>0</v>
      </c>
      <c r="G99" s="67">
        <v>0</v>
      </c>
    </row>
    <row r="100" spans="1:7" ht="12.75" customHeight="1" x14ac:dyDescent="0.2">
      <c r="A100" s="48">
        <v>342</v>
      </c>
      <c r="B100" s="50" t="s">
        <v>198</v>
      </c>
      <c r="C100" s="47" t="s">
        <v>199</v>
      </c>
      <c r="D100" s="4">
        <f>SUM(D101:D107)</f>
        <v>0</v>
      </c>
      <c r="E100" s="4">
        <f>SUM(E101:E107)</f>
        <v>0</v>
      </c>
    </row>
    <row r="101" spans="1:7" ht="24" x14ac:dyDescent="0.2">
      <c r="A101" s="48">
        <v>3421</v>
      </c>
      <c r="B101" s="50" t="s">
        <v>200</v>
      </c>
      <c r="C101" s="47" t="s">
        <v>201</v>
      </c>
      <c r="D101" s="7"/>
      <c r="E101" s="7">
        <v>0</v>
      </c>
      <c r="G101" s="67">
        <v>0</v>
      </c>
    </row>
    <row r="102" spans="1:7" ht="24" x14ac:dyDescent="0.2">
      <c r="A102" s="48">
        <v>3422</v>
      </c>
      <c r="B102" s="51" t="s">
        <v>202</v>
      </c>
      <c r="C102" s="47" t="s">
        <v>203</v>
      </c>
      <c r="D102" s="7"/>
      <c r="E102" s="7">
        <v>0</v>
      </c>
      <c r="G102" s="67">
        <v>0</v>
      </c>
    </row>
    <row r="103" spans="1:7" ht="24" x14ac:dyDescent="0.2">
      <c r="A103" s="48">
        <v>3423</v>
      </c>
      <c r="B103" s="51" t="s">
        <v>204</v>
      </c>
      <c r="C103" s="47" t="s">
        <v>205</v>
      </c>
      <c r="D103" s="7"/>
      <c r="E103" s="7">
        <v>0</v>
      </c>
      <c r="G103" s="67">
        <v>0</v>
      </c>
    </row>
    <row r="104" spans="1:7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>
        <v>0</v>
      </c>
      <c r="G104" s="67">
        <v>0</v>
      </c>
    </row>
    <row r="105" spans="1:7" x14ac:dyDescent="0.2">
      <c r="A105" s="48">
        <v>3426</v>
      </c>
      <c r="B105" s="50" t="s">
        <v>208</v>
      </c>
      <c r="C105" s="47" t="s">
        <v>209</v>
      </c>
      <c r="D105" s="7"/>
      <c r="E105" s="7">
        <v>0</v>
      </c>
      <c r="G105" s="67">
        <v>0</v>
      </c>
    </row>
    <row r="106" spans="1:7" ht="24" x14ac:dyDescent="0.2">
      <c r="A106" s="48">
        <v>3427</v>
      </c>
      <c r="B106" s="50" t="s">
        <v>210</v>
      </c>
      <c r="C106" s="47" t="s">
        <v>211</v>
      </c>
      <c r="D106" s="7"/>
      <c r="E106" s="7">
        <v>0</v>
      </c>
      <c r="G106" s="67">
        <v>0</v>
      </c>
    </row>
    <row r="107" spans="1:7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>
        <v>0</v>
      </c>
      <c r="G107" s="67">
        <v>0</v>
      </c>
    </row>
    <row r="108" spans="1:7" ht="12.75" customHeight="1" x14ac:dyDescent="0.2">
      <c r="A108" s="48">
        <v>343</v>
      </c>
      <c r="B108" s="39" t="s">
        <v>214</v>
      </c>
      <c r="C108" s="47" t="s">
        <v>215</v>
      </c>
      <c r="D108" s="4">
        <f>SUM(D109:D112)</f>
        <v>0</v>
      </c>
      <c r="E108" s="4">
        <f>SUM(E109:E112)</f>
        <v>0</v>
      </c>
    </row>
    <row r="109" spans="1:7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0</v>
      </c>
      <c r="G109" s="67">
        <v>0</v>
      </c>
    </row>
    <row r="110" spans="1:7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>
        <v>0</v>
      </c>
      <c r="G110" s="67">
        <v>0</v>
      </c>
    </row>
    <row r="111" spans="1:7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>
        <v>0</v>
      </c>
      <c r="G111" s="67">
        <v>0</v>
      </c>
    </row>
    <row r="112" spans="1:7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>
        <v>0</v>
      </c>
      <c r="G112" s="67">
        <v>0</v>
      </c>
    </row>
    <row r="113" spans="1:7" ht="12.75" customHeight="1" x14ac:dyDescent="0.2">
      <c r="A113" s="48">
        <v>35</v>
      </c>
      <c r="B113" s="39" t="s">
        <v>224</v>
      </c>
      <c r="C113" s="47" t="s">
        <v>225</v>
      </c>
      <c r="D113" s="4">
        <f>D114+D117+D121</f>
        <v>0</v>
      </c>
      <c r="E113" s="4">
        <f>E114+E117+E121</f>
        <v>0</v>
      </c>
    </row>
    <row r="114" spans="1:7" ht="24" x14ac:dyDescent="0.2">
      <c r="A114" s="48">
        <v>351</v>
      </c>
      <c r="B114" s="39" t="s">
        <v>226</v>
      </c>
      <c r="C114" s="47" t="s">
        <v>227</v>
      </c>
      <c r="D114" s="4">
        <f>SUM(D115:D116)</f>
        <v>0</v>
      </c>
      <c r="E114" s="4">
        <f>SUM(E115:E116)</f>
        <v>0</v>
      </c>
    </row>
    <row r="115" spans="1:7" ht="24" x14ac:dyDescent="0.2">
      <c r="A115" s="48">
        <v>3511</v>
      </c>
      <c r="B115" s="39" t="s">
        <v>228</v>
      </c>
      <c r="C115" s="47" t="s">
        <v>229</v>
      </c>
      <c r="D115" s="7"/>
      <c r="E115" s="7">
        <v>0</v>
      </c>
      <c r="G115" s="67">
        <v>0</v>
      </c>
    </row>
    <row r="116" spans="1:7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>
        <v>0</v>
      </c>
      <c r="G116" s="67">
        <v>0</v>
      </c>
    </row>
    <row r="117" spans="1:7" ht="36" x14ac:dyDescent="0.2">
      <c r="A117" s="48">
        <v>352</v>
      </c>
      <c r="B117" s="39" t="s">
        <v>232</v>
      </c>
      <c r="C117" s="47" t="s">
        <v>233</v>
      </c>
      <c r="D117" s="4">
        <f>SUM(D118:D120)</f>
        <v>0</v>
      </c>
      <c r="E117" s="4">
        <f>SUM(E118:E120)</f>
        <v>0</v>
      </c>
    </row>
    <row r="118" spans="1:7" ht="24" x14ac:dyDescent="0.2">
      <c r="A118" s="48">
        <v>3521</v>
      </c>
      <c r="B118" s="39" t="s">
        <v>234</v>
      </c>
      <c r="C118" s="47" t="s">
        <v>235</v>
      </c>
      <c r="D118" s="7"/>
      <c r="E118" s="7">
        <v>0</v>
      </c>
      <c r="G118" s="67">
        <v>0</v>
      </c>
    </row>
    <row r="119" spans="1:7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>
        <v>0</v>
      </c>
      <c r="G119" s="67">
        <v>0</v>
      </c>
    </row>
    <row r="120" spans="1:7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>
        <v>0</v>
      </c>
      <c r="G120" s="67">
        <v>0</v>
      </c>
    </row>
    <row r="121" spans="1:7" ht="24" x14ac:dyDescent="0.2">
      <c r="A121" s="48" t="s">
        <v>240</v>
      </c>
      <c r="B121" s="50" t="s">
        <v>241</v>
      </c>
      <c r="C121" s="47" t="s">
        <v>240</v>
      </c>
      <c r="D121" s="7"/>
      <c r="E121" s="7">
        <v>0</v>
      </c>
      <c r="G121" s="67">
        <v>0</v>
      </c>
    </row>
    <row r="122" spans="1:7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7" ht="12.75" customHeight="1" x14ac:dyDescent="0.2">
      <c r="A123" s="48">
        <v>361</v>
      </c>
      <c r="B123" s="50" t="s">
        <v>244</v>
      </c>
      <c r="C123" s="47" t="s">
        <v>245</v>
      </c>
      <c r="D123" s="4">
        <f>SUM(D124:D125)</f>
        <v>0</v>
      </c>
      <c r="E123" s="4">
        <f>SUM(E124:E125)</f>
        <v>0</v>
      </c>
    </row>
    <row r="124" spans="1:7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>
        <v>0</v>
      </c>
      <c r="G124" s="67">
        <v>0</v>
      </c>
    </row>
    <row r="125" spans="1:7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>
        <v>0</v>
      </c>
      <c r="G125" s="67">
        <v>0</v>
      </c>
    </row>
    <row r="126" spans="1:7" ht="24" x14ac:dyDescent="0.2">
      <c r="A126" s="48">
        <v>362</v>
      </c>
      <c r="B126" s="50" t="s">
        <v>250</v>
      </c>
      <c r="C126" s="47" t="s">
        <v>251</v>
      </c>
      <c r="D126" s="4">
        <f>SUM(D127:D128)</f>
        <v>0</v>
      </c>
      <c r="E126" s="4">
        <f>SUM(E127:E128)</f>
        <v>0</v>
      </c>
    </row>
    <row r="127" spans="1:7" ht="24" x14ac:dyDescent="0.2">
      <c r="A127" s="48">
        <v>3621</v>
      </c>
      <c r="B127" s="39" t="s">
        <v>252</v>
      </c>
      <c r="C127" s="47" t="s">
        <v>253</v>
      </c>
      <c r="D127" s="7"/>
      <c r="E127" s="7">
        <v>0</v>
      </c>
      <c r="G127" s="67">
        <v>0</v>
      </c>
    </row>
    <row r="128" spans="1:7" ht="24" x14ac:dyDescent="0.2">
      <c r="A128" s="48">
        <v>3622</v>
      </c>
      <c r="B128" s="39" t="s">
        <v>254</v>
      </c>
      <c r="C128" s="47" t="s">
        <v>255</v>
      </c>
      <c r="D128" s="7"/>
      <c r="E128" s="7">
        <v>0</v>
      </c>
      <c r="G128" s="67">
        <v>0</v>
      </c>
    </row>
    <row r="129" spans="1:7" ht="24" x14ac:dyDescent="0.2">
      <c r="A129" s="48">
        <v>363</v>
      </c>
      <c r="B129" s="39" t="s">
        <v>256</v>
      </c>
      <c r="C129" s="47" t="s">
        <v>257</v>
      </c>
      <c r="D129" s="4">
        <f>SUM(D130:D133)</f>
        <v>0</v>
      </c>
      <c r="E129" s="4">
        <f>SUM(E130:E133)</f>
        <v>0</v>
      </c>
    </row>
    <row r="130" spans="1:7" x14ac:dyDescent="0.2">
      <c r="A130" s="48">
        <v>3631</v>
      </c>
      <c r="B130" s="39" t="s">
        <v>258</v>
      </c>
      <c r="C130" s="47" t="s">
        <v>259</v>
      </c>
      <c r="D130" s="7"/>
      <c r="E130" s="7">
        <v>0</v>
      </c>
      <c r="G130" s="67">
        <v>0</v>
      </c>
    </row>
    <row r="131" spans="1:7" x14ac:dyDescent="0.2">
      <c r="A131" s="48">
        <v>3632</v>
      </c>
      <c r="B131" s="39" t="s">
        <v>260</v>
      </c>
      <c r="C131" s="47" t="s">
        <v>261</v>
      </c>
      <c r="D131" s="7"/>
      <c r="E131" s="7">
        <v>0</v>
      </c>
      <c r="G131" s="67">
        <v>0</v>
      </c>
    </row>
    <row r="132" spans="1:7" ht="24" x14ac:dyDescent="0.2">
      <c r="A132" s="48" t="s">
        <v>262</v>
      </c>
      <c r="B132" s="39" t="s">
        <v>263</v>
      </c>
      <c r="C132" s="47" t="s">
        <v>262</v>
      </c>
      <c r="D132" s="7"/>
      <c r="E132" s="7">
        <v>0</v>
      </c>
      <c r="G132" s="67">
        <v>0</v>
      </c>
    </row>
    <row r="133" spans="1:7" ht="24" x14ac:dyDescent="0.2">
      <c r="A133" s="48" t="s">
        <v>264</v>
      </c>
      <c r="B133" s="39" t="s">
        <v>265</v>
      </c>
      <c r="C133" s="47" t="s">
        <v>264</v>
      </c>
      <c r="D133" s="7"/>
      <c r="E133" s="7">
        <v>0</v>
      </c>
      <c r="G133" s="67">
        <v>0</v>
      </c>
    </row>
    <row r="134" spans="1:7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7" x14ac:dyDescent="0.2">
      <c r="A135" s="38" t="s">
        <v>268</v>
      </c>
      <c r="B135" s="39" t="s">
        <v>269</v>
      </c>
      <c r="C135" s="40" t="s">
        <v>268</v>
      </c>
      <c r="D135" s="5"/>
      <c r="E135" s="5">
        <v>0</v>
      </c>
      <c r="G135" s="67">
        <v>0</v>
      </c>
    </row>
    <row r="136" spans="1:7" x14ac:dyDescent="0.2">
      <c r="A136" s="38" t="s">
        <v>270</v>
      </c>
      <c r="B136" s="39" t="s">
        <v>271</v>
      </c>
      <c r="C136" s="40" t="s">
        <v>270</v>
      </c>
      <c r="D136" s="5"/>
      <c r="E136" s="5">
        <v>0</v>
      </c>
      <c r="G136" s="67">
        <v>0</v>
      </c>
    </row>
    <row r="137" spans="1:7" x14ac:dyDescent="0.2">
      <c r="A137" s="38" t="s">
        <v>272</v>
      </c>
      <c r="B137" s="39" t="s">
        <v>273</v>
      </c>
      <c r="C137" s="40" t="s">
        <v>272</v>
      </c>
      <c r="D137" s="5"/>
      <c r="E137" s="5">
        <v>0</v>
      </c>
      <c r="G137" s="67">
        <v>0</v>
      </c>
    </row>
    <row r="138" spans="1:7" x14ac:dyDescent="0.2">
      <c r="A138" s="48" t="s">
        <v>274</v>
      </c>
      <c r="B138" s="39" t="s">
        <v>275</v>
      </c>
      <c r="C138" s="47" t="s">
        <v>274</v>
      </c>
      <c r="D138" s="4">
        <f>SUM(D139:D141)</f>
        <v>0</v>
      </c>
      <c r="E138" s="4">
        <f>SUM(E139:E141)</f>
        <v>0</v>
      </c>
    </row>
    <row r="139" spans="1:7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>
        <v>0</v>
      </c>
      <c r="G139" s="67">
        <v>0</v>
      </c>
    </row>
    <row r="140" spans="1:7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>
        <v>0</v>
      </c>
      <c r="G140" s="67">
        <v>0</v>
      </c>
    </row>
    <row r="141" spans="1:7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>
        <v>0</v>
      </c>
      <c r="G141" s="67">
        <v>0</v>
      </c>
    </row>
    <row r="142" spans="1:7" ht="24" x14ac:dyDescent="0.2">
      <c r="A142" s="48" t="s">
        <v>282</v>
      </c>
      <c r="B142" s="50" t="s">
        <v>283</v>
      </c>
      <c r="C142" s="47" t="s">
        <v>282</v>
      </c>
      <c r="D142" s="4">
        <f>SUM(D143:D145)</f>
        <v>0</v>
      </c>
      <c r="E142" s="4">
        <f>SUM(E143:E145)</f>
        <v>0</v>
      </c>
    </row>
    <row r="143" spans="1:7" ht="24" x14ac:dyDescent="0.2">
      <c r="A143" s="48">
        <v>3672</v>
      </c>
      <c r="B143" s="50" t="s">
        <v>284</v>
      </c>
      <c r="C143" s="47" t="s">
        <v>285</v>
      </c>
      <c r="D143" s="7"/>
      <c r="E143" s="7">
        <v>0</v>
      </c>
      <c r="G143" s="67">
        <v>0</v>
      </c>
    </row>
    <row r="144" spans="1:7" ht="24" x14ac:dyDescent="0.2">
      <c r="A144" s="48">
        <v>3673</v>
      </c>
      <c r="B144" s="50" t="s">
        <v>286</v>
      </c>
      <c r="C144" s="47" t="s">
        <v>287</v>
      </c>
      <c r="D144" s="7"/>
      <c r="E144" s="7">
        <v>0</v>
      </c>
      <c r="G144" s="67">
        <v>0</v>
      </c>
    </row>
    <row r="145" spans="1:7" ht="24" x14ac:dyDescent="0.2">
      <c r="A145" s="48">
        <v>3674</v>
      </c>
      <c r="B145" s="50" t="s">
        <v>288</v>
      </c>
      <c r="C145" s="47" t="s">
        <v>289</v>
      </c>
      <c r="D145" s="7"/>
      <c r="E145" s="7">
        <v>0</v>
      </c>
      <c r="G145" s="67">
        <v>0</v>
      </c>
    </row>
    <row r="146" spans="1:7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7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>
        <v>0</v>
      </c>
      <c r="G147" s="67">
        <v>0</v>
      </c>
    </row>
    <row r="148" spans="1:7" x14ac:dyDescent="0.2">
      <c r="A148" s="48" t="s">
        <v>294</v>
      </c>
      <c r="B148" s="50" t="s">
        <v>295</v>
      </c>
      <c r="C148" s="47" t="s">
        <v>294</v>
      </c>
      <c r="D148" s="7"/>
      <c r="E148" s="7">
        <v>0</v>
      </c>
      <c r="G148" s="67">
        <v>0</v>
      </c>
    </row>
    <row r="149" spans="1:7" ht="24" x14ac:dyDescent="0.2">
      <c r="A149" s="48" t="s">
        <v>296</v>
      </c>
      <c r="B149" s="50" t="s">
        <v>297</v>
      </c>
      <c r="C149" s="47" t="s">
        <v>296</v>
      </c>
      <c r="D149" s="4">
        <f>SUM(D150:D153)</f>
        <v>0</v>
      </c>
      <c r="E149" s="4">
        <f>SUM(E150:E153)</f>
        <v>0</v>
      </c>
    </row>
    <row r="150" spans="1:7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>
        <v>0</v>
      </c>
      <c r="G150" s="67">
        <v>0</v>
      </c>
    </row>
    <row r="151" spans="1:7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>
        <v>0</v>
      </c>
      <c r="G151" s="67">
        <v>0</v>
      </c>
    </row>
    <row r="152" spans="1:7" ht="24" x14ac:dyDescent="0.2">
      <c r="A152" s="48" t="s">
        <v>300</v>
      </c>
      <c r="B152" s="50" t="s">
        <v>66</v>
      </c>
      <c r="C152" s="47" t="s">
        <v>300</v>
      </c>
      <c r="D152" s="7"/>
      <c r="E152" s="7">
        <v>0</v>
      </c>
      <c r="G152" s="67">
        <v>0</v>
      </c>
    </row>
    <row r="153" spans="1:7" ht="24" x14ac:dyDescent="0.2">
      <c r="A153" s="48" t="s">
        <v>301</v>
      </c>
      <c r="B153" s="50" t="s">
        <v>68</v>
      </c>
      <c r="C153" s="47" t="s">
        <v>301</v>
      </c>
      <c r="D153" s="7"/>
      <c r="E153" s="7">
        <v>0</v>
      </c>
      <c r="G153" s="67">
        <v>0</v>
      </c>
    </row>
    <row r="154" spans="1:7" ht="24" x14ac:dyDescent="0.2">
      <c r="A154" s="48">
        <v>37</v>
      </c>
      <c r="B154" s="50" t="s">
        <v>302</v>
      </c>
      <c r="C154" s="47" t="s">
        <v>303</v>
      </c>
      <c r="D154" s="4">
        <f>D155+D161</f>
        <v>0</v>
      </c>
      <c r="E154" s="4">
        <f>E155+E161</f>
        <v>0</v>
      </c>
    </row>
    <row r="155" spans="1:7" ht="24" x14ac:dyDescent="0.2">
      <c r="A155" s="48">
        <v>371</v>
      </c>
      <c r="B155" s="50" t="s">
        <v>304</v>
      </c>
      <c r="C155" s="47" t="s">
        <v>305</v>
      </c>
      <c r="D155" s="4">
        <f>SUM(D156:D160)</f>
        <v>0</v>
      </c>
      <c r="E155" s="4">
        <f>SUM(E156:E160)</f>
        <v>0</v>
      </c>
    </row>
    <row r="156" spans="1:7" ht="24" x14ac:dyDescent="0.2">
      <c r="A156" s="48">
        <v>3711</v>
      </c>
      <c r="B156" s="50" t="s">
        <v>306</v>
      </c>
      <c r="C156" s="47" t="s">
        <v>307</v>
      </c>
      <c r="D156" s="7"/>
      <c r="E156" s="7">
        <v>0</v>
      </c>
      <c r="G156" s="67">
        <v>0</v>
      </c>
    </row>
    <row r="157" spans="1:7" ht="24" x14ac:dyDescent="0.2">
      <c r="A157" s="48">
        <v>3712</v>
      </c>
      <c r="B157" s="50" t="s">
        <v>308</v>
      </c>
      <c r="C157" s="47" t="s">
        <v>309</v>
      </c>
      <c r="D157" s="7"/>
      <c r="E157" s="7">
        <v>0</v>
      </c>
      <c r="G157" s="67">
        <v>0</v>
      </c>
    </row>
    <row r="158" spans="1:7" ht="24" x14ac:dyDescent="0.2">
      <c r="A158" s="48" t="s">
        <v>310</v>
      </c>
      <c r="B158" s="50" t="s">
        <v>311</v>
      </c>
      <c r="C158" s="47" t="s">
        <v>310</v>
      </c>
      <c r="D158" s="7"/>
      <c r="E158" s="7">
        <v>0</v>
      </c>
      <c r="G158" s="67">
        <v>0</v>
      </c>
    </row>
    <row r="159" spans="1:7" ht="24" x14ac:dyDescent="0.2">
      <c r="A159" s="48" t="s">
        <v>312</v>
      </c>
      <c r="B159" s="50" t="s">
        <v>313</v>
      </c>
      <c r="C159" s="47" t="s">
        <v>312</v>
      </c>
      <c r="D159" s="7"/>
      <c r="E159" s="7">
        <v>0</v>
      </c>
      <c r="G159" s="67">
        <v>0</v>
      </c>
    </row>
    <row r="160" spans="1:7" x14ac:dyDescent="0.2">
      <c r="A160" s="48" t="s">
        <v>314</v>
      </c>
      <c r="B160" s="39" t="s">
        <v>315</v>
      </c>
      <c r="C160" s="47" t="s">
        <v>314</v>
      </c>
      <c r="D160" s="7"/>
      <c r="E160" s="7">
        <v>0</v>
      </c>
      <c r="G160" s="67">
        <v>0</v>
      </c>
    </row>
    <row r="161" spans="1:7" ht="24" x14ac:dyDescent="0.2">
      <c r="A161" s="48">
        <v>372</v>
      </c>
      <c r="B161" s="49" t="s">
        <v>316</v>
      </c>
      <c r="C161" s="47" t="s">
        <v>317</v>
      </c>
      <c r="D161" s="4">
        <f>SUM(D162:D164)</f>
        <v>0</v>
      </c>
      <c r="E161" s="4">
        <f>SUM(E162:E164)</f>
        <v>0</v>
      </c>
    </row>
    <row r="162" spans="1:7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>
        <v>0</v>
      </c>
      <c r="G162" s="67">
        <v>0</v>
      </c>
    </row>
    <row r="163" spans="1:7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>
        <v>0</v>
      </c>
      <c r="G163" s="67">
        <v>0</v>
      </c>
    </row>
    <row r="164" spans="1:7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>
        <v>0</v>
      </c>
      <c r="G164" s="67">
        <v>0</v>
      </c>
    </row>
    <row r="165" spans="1:7" ht="24" x14ac:dyDescent="0.2">
      <c r="A165" s="48">
        <v>38</v>
      </c>
      <c r="B165" s="39" t="s">
        <v>324</v>
      </c>
      <c r="C165" s="47" t="s">
        <v>325</v>
      </c>
      <c r="D165" s="4">
        <f>D166+D170+D175+D181</f>
        <v>0</v>
      </c>
      <c r="E165" s="4">
        <f>E166+E170+E175+E181</f>
        <v>0</v>
      </c>
    </row>
    <row r="166" spans="1:7" ht="12.75" customHeight="1" x14ac:dyDescent="0.2">
      <c r="A166" s="48">
        <v>381</v>
      </c>
      <c r="B166" s="50" t="s">
        <v>326</v>
      </c>
      <c r="C166" s="47" t="s">
        <v>327</v>
      </c>
      <c r="D166" s="4">
        <f>SUM(D167:D169)</f>
        <v>0</v>
      </c>
      <c r="E166" s="4">
        <f>SUM(E167:E169)</f>
        <v>0</v>
      </c>
    </row>
    <row r="167" spans="1:7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>
        <v>0</v>
      </c>
      <c r="G167" s="67">
        <v>0</v>
      </c>
    </row>
    <row r="168" spans="1:7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>
        <v>0</v>
      </c>
      <c r="G168" s="67">
        <v>0</v>
      </c>
    </row>
    <row r="169" spans="1:7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>
        <v>0</v>
      </c>
      <c r="G169" s="67">
        <v>0</v>
      </c>
    </row>
    <row r="170" spans="1:7" ht="12.75" customHeight="1" x14ac:dyDescent="0.2">
      <c r="A170" s="48">
        <v>382</v>
      </c>
      <c r="B170" s="39" t="s">
        <v>334</v>
      </c>
      <c r="C170" s="47" t="s">
        <v>335</v>
      </c>
      <c r="D170" s="4">
        <f>SUM(D171:D174)</f>
        <v>0</v>
      </c>
      <c r="E170" s="4">
        <f>SUM(E171:E174)</f>
        <v>0</v>
      </c>
    </row>
    <row r="171" spans="1:7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>
        <v>0</v>
      </c>
      <c r="G171" s="67">
        <v>0</v>
      </c>
    </row>
    <row r="172" spans="1:7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>
        <v>0</v>
      </c>
      <c r="G172" s="67">
        <v>0</v>
      </c>
    </row>
    <row r="173" spans="1:7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>
        <v>0</v>
      </c>
      <c r="G173" s="67">
        <v>0</v>
      </c>
    </row>
    <row r="174" spans="1:7" ht="24" x14ac:dyDescent="0.2">
      <c r="A174" s="48" t="s">
        <v>342</v>
      </c>
      <c r="B174" s="50" t="s">
        <v>343</v>
      </c>
      <c r="C174" s="47" t="s">
        <v>342</v>
      </c>
      <c r="D174" s="7"/>
      <c r="E174" s="7">
        <v>0</v>
      </c>
      <c r="G174" s="67">
        <v>0</v>
      </c>
    </row>
    <row r="175" spans="1:7" ht="12.75" customHeight="1" x14ac:dyDescent="0.2">
      <c r="A175" s="48">
        <v>383</v>
      </c>
      <c r="B175" s="50" t="s">
        <v>344</v>
      </c>
      <c r="C175" s="47" t="s">
        <v>345</v>
      </c>
      <c r="D175" s="4">
        <f>SUM(D176:D180)</f>
        <v>0</v>
      </c>
      <c r="E175" s="4">
        <f>SUM(E176:E180)</f>
        <v>0</v>
      </c>
    </row>
    <row r="176" spans="1:7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>
        <v>0</v>
      </c>
      <c r="G176" s="67">
        <v>0</v>
      </c>
    </row>
    <row r="177" spans="1:7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>
        <v>0</v>
      </c>
      <c r="G177" s="67">
        <v>0</v>
      </c>
    </row>
    <row r="178" spans="1:7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>
        <v>0</v>
      </c>
      <c r="G178" s="67">
        <v>0</v>
      </c>
    </row>
    <row r="179" spans="1:7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>
        <v>0</v>
      </c>
      <c r="G179" s="67">
        <v>0</v>
      </c>
    </row>
    <row r="180" spans="1:7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>
        <v>0</v>
      </c>
      <c r="G180" s="67">
        <v>0</v>
      </c>
    </row>
    <row r="181" spans="1:7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7" ht="24" x14ac:dyDescent="0.2">
      <c r="A182" s="48">
        <v>3861</v>
      </c>
      <c r="B182" s="50" t="s">
        <v>358</v>
      </c>
      <c r="C182" s="47" t="s">
        <v>359</v>
      </c>
      <c r="D182" s="7"/>
      <c r="E182" s="7">
        <v>0</v>
      </c>
      <c r="G182" s="67">
        <v>0</v>
      </c>
    </row>
    <row r="183" spans="1:7" ht="24" x14ac:dyDescent="0.2">
      <c r="A183" s="48">
        <v>3862</v>
      </c>
      <c r="B183" s="39" t="s">
        <v>360</v>
      </c>
      <c r="C183" s="47" t="s">
        <v>361</v>
      </c>
      <c r="D183" s="7"/>
      <c r="E183" s="7">
        <v>0</v>
      </c>
      <c r="G183" s="67">
        <v>0</v>
      </c>
    </row>
    <row r="184" spans="1:7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>
        <v>0</v>
      </c>
      <c r="G184" s="67">
        <v>0</v>
      </c>
    </row>
    <row r="185" spans="1:7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>
        <v>0</v>
      </c>
      <c r="G185" s="67">
        <v>0</v>
      </c>
    </row>
    <row r="186" spans="1:7" ht="24" x14ac:dyDescent="0.2">
      <c r="A186" s="48" t="s">
        <v>366</v>
      </c>
      <c r="B186" s="39" t="s">
        <v>367</v>
      </c>
      <c r="C186" s="47" t="s">
        <v>366</v>
      </c>
      <c r="D186" s="7"/>
      <c r="E186" s="7">
        <v>0</v>
      </c>
      <c r="G186" s="67">
        <v>0</v>
      </c>
    </row>
    <row r="187" spans="1:7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7" x14ac:dyDescent="0.2">
      <c r="A188" s="32">
        <v>41</v>
      </c>
      <c r="B188" s="33" t="s">
        <v>370</v>
      </c>
      <c r="C188" s="47" t="s">
        <v>371</v>
      </c>
      <c r="D188" s="4">
        <f>D189+D193</f>
        <v>0</v>
      </c>
      <c r="E188" s="4">
        <f>E189+E193</f>
        <v>0</v>
      </c>
    </row>
    <row r="189" spans="1:7" ht="12.75" customHeight="1" x14ac:dyDescent="0.2">
      <c r="A189" s="48">
        <v>411</v>
      </c>
      <c r="B189" s="50" t="s">
        <v>372</v>
      </c>
      <c r="C189" s="47" t="s">
        <v>373</v>
      </c>
      <c r="D189" s="4">
        <f>SUM(D190:D192)</f>
        <v>0</v>
      </c>
      <c r="E189" s="4">
        <f>SUM(E190:E192)</f>
        <v>0</v>
      </c>
    </row>
    <row r="190" spans="1:7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>
        <v>0</v>
      </c>
      <c r="G190" s="67">
        <v>0</v>
      </c>
    </row>
    <row r="191" spans="1:7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>
        <v>0</v>
      </c>
      <c r="G191" s="67">
        <v>0</v>
      </c>
    </row>
    <row r="192" spans="1:7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>
        <v>0</v>
      </c>
      <c r="G192" s="67">
        <v>0</v>
      </c>
    </row>
    <row r="193" spans="1:7" ht="12.75" customHeight="1" x14ac:dyDescent="0.2">
      <c r="A193" s="48">
        <v>412</v>
      </c>
      <c r="B193" s="50" t="s">
        <v>380</v>
      </c>
      <c r="C193" s="47" t="s">
        <v>381</v>
      </c>
      <c r="D193" s="4">
        <f>SUM(D194:D199)</f>
        <v>0</v>
      </c>
      <c r="E193" s="4">
        <f>SUM(E194:E199)</f>
        <v>0</v>
      </c>
    </row>
    <row r="194" spans="1:7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>
        <v>0</v>
      </c>
      <c r="G194" s="67">
        <v>0</v>
      </c>
    </row>
    <row r="195" spans="1:7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>
        <v>0</v>
      </c>
      <c r="G195" s="67">
        <v>0</v>
      </c>
    </row>
    <row r="196" spans="1:7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>
        <v>0</v>
      </c>
      <c r="G196" s="67">
        <v>0</v>
      </c>
    </row>
    <row r="197" spans="1:7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>
        <v>0</v>
      </c>
      <c r="G197" s="67">
        <v>0</v>
      </c>
    </row>
    <row r="198" spans="1:7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>
        <v>0</v>
      </c>
      <c r="G198" s="67">
        <v>0</v>
      </c>
    </row>
    <row r="199" spans="1:7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>
        <v>0</v>
      </c>
      <c r="G199" s="67">
        <v>0</v>
      </c>
    </row>
    <row r="200" spans="1:7" ht="24" x14ac:dyDescent="0.2">
      <c r="A200" s="48">
        <v>42</v>
      </c>
      <c r="B200" s="51" t="s">
        <v>394</v>
      </c>
      <c r="C200" s="47" t="s">
        <v>395</v>
      </c>
      <c r="D200" s="4">
        <f>D201+D206+D215+D220+D225+D228</f>
        <v>0</v>
      </c>
      <c r="E200" s="4">
        <f>E201+E206+E215+E220+E225+E228</f>
        <v>0</v>
      </c>
    </row>
    <row r="201" spans="1:7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7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>
        <v>0</v>
      </c>
      <c r="G202" s="67">
        <v>0</v>
      </c>
    </row>
    <row r="203" spans="1:7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0</v>
      </c>
      <c r="G203" s="67">
        <v>0</v>
      </c>
    </row>
    <row r="204" spans="1:7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>
        <v>0</v>
      </c>
      <c r="G204" s="67">
        <v>0</v>
      </c>
    </row>
    <row r="205" spans="1:7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>
        <v>0</v>
      </c>
      <c r="G205" s="67">
        <v>0</v>
      </c>
    </row>
    <row r="206" spans="1:7" ht="12.75" customHeight="1" x14ac:dyDescent="0.2">
      <c r="A206" s="48">
        <v>422</v>
      </c>
      <c r="B206" s="50" t="s">
        <v>406</v>
      </c>
      <c r="C206" s="47" t="s">
        <v>407</v>
      </c>
      <c r="D206" s="4">
        <f>SUM(D207:D214)</f>
        <v>0</v>
      </c>
      <c r="E206" s="4">
        <f>SUM(E207:E214)</f>
        <v>0</v>
      </c>
    </row>
    <row r="207" spans="1:7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0</v>
      </c>
      <c r="G207" s="67">
        <v>0</v>
      </c>
    </row>
    <row r="208" spans="1:7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>
        <v>0</v>
      </c>
      <c r="G208" s="67">
        <v>0</v>
      </c>
    </row>
    <row r="209" spans="1:7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>
        <v>0</v>
      </c>
      <c r="G209" s="67">
        <v>0</v>
      </c>
    </row>
    <row r="210" spans="1:7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>
        <v>0</v>
      </c>
      <c r="G210" s="67">
        <v>0</v>
      </c>
    </row>
    <row r="211" spans="1:7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>
        <v>0</v>
      </c>
      <c r="G211" s="67">
        <v>0</v>
      </c>
    </row>
    <row r="212" spans="1:7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>
        <v>0</v>
      </c>
      <c r="G212" s="67">
        <v>0</v>
      </c>
    </row>
    <row r="213" spans="1:7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0</v>
      </c>
      <c r="G213" s="67">
        <v>0</v>
      </c>
    </row>
    <row r="214" spans="1:7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>
        <v>0</v>
      </c>
      <c r="G214" s="67">
        <v>0</v>
      </c>
    </row>
    <row r="215" spans="1:7" ht="12.75" customHeight="1" x14ac:dyDescent="0.2">
      <c r="A215" s="48">
        <v>423</v>
      </c>
      <c r="B215" s="50" t="s">
        <v>424</v>
      </c>
      <c r="C215" s="47" t="s">
        <v>425</v>
      </c>
      <c r="D215" s="4">
        <f>SUM(D216:D219)</f>
        <v>0</v>
      </c>
      <c r="E215" s="4">
        <f>SUM(E216:E219)</f>
        <v>0</v>
      </c>
    </row>
    <row r="216" spans="1:7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>
        <v>0</v>
      </c>
      <c r="G216" s="67">
        <v>0</v>
      </c>
    </row>
    <row r="217" spans="1:7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>
        <v>0</v>
      </c>
      <c r="G217" s="67">
        <v>0</v>
      </c>
    </row>
    <row r="218" spans="1:7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>
        <v>0</v>
      </c>
      <c r="G218" s="67">
        <v>0</v>
      </c>
    </row>
    <row r="219" spans="1:7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>
        <v>0</v>
      </c>
      <c r="G219" s="67">
        <v>0</v>
      </c>
    </row>
    <row r="220" spans="1:7" x14ac:dyDescent="0.2">
      <c r="A220" s="48">
        <v>424</v>
      </c>
      <c r="B220" s="50" t="s">
        <v>434</v>
      </c>
      <c r="C220" s="47" t="s">
        <v>435</v>
      </c>
      <c r="D220" s="4">
        <f>SUM(D221:D224)</f>
        <v>0</v>
      </c>
      <c r="E220" s="4">
        <f>SUM(E221:E224)</f>
        <v>0</v>
      </c>
    </row>
    <row r="221" spans="1:7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>
        <v>0</v>
      </c>
      <c r="G221" s="67">
        <v>0</v>
      </c>
    </row>
    <row r="222" spans="1:7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>
        <v>0</v>
      </c>
      <c r="G222" s="67">
        <v>0</v>
      </c>
    </row>
    <row r="223" spans="1:7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>
        <v>0</v>
      </c>
      <c r="G223" s="67">
        <v>0</v>
      </c>
    </row>
    <row r="224" spans="1:7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>
        <v>0</v>
      </c>
      <c r="G224" s="67">
        <v>0</v>
      </c>
    </row>
    <row r="225" spans="1:7" ht="12.75" customHeight="1" x14ac:dyDescent="0.2">
      <c r="A225" s="48">
        <v>425</v>
      </c>
      <c r="B225" s="50" t="s">
        <v>444</v>
      </c>
      <c r="C225" s="47" t="s">
        <v>445</v>
      </c>
      <c r="D225" s="4">
        <f>SUM(D226:D227)</f>
        <v>0</v>
      </c>
      <c r="E225" s="4">
        <f>SUM(E226:E227)</f>
        <v>0</v>
      </c>
    </row>
    <row r="226" spans="1:7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>
        <v>0</v>
      </c>
      <c r="G226" s="67">
        <v>0</v>
      </c>
    </row>
    <row r="227" spans="1:7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>
        <v>0</v>
      </c>
      <c r="G227" s="67">
        <v>0</v>
      </c>
    </row>
    <row r="228" spans="1:7" ht="12.75" customHeight="1" x14ac:dyDescent="0.2">
      <c r="A228" s="48">
        <v>426</v>
      </c>
      <c r="B228" s="50" t="s">
        <v>450</v>
      </c>
      <c r="C228" s="47" t="s">
        <v>451</v>
      </c>
      <c r="D228" s="4">
        <f>SUM(D229:D232)</f>
        <v>0</v>
      </c>
      <c r="E228" s="4">
        <f>SUM(E229:E232)</f>
        <v>0</v>
      </c>
    </row>
    <row r="229" spans="1:7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>
        <v>0</v>
      </c>
      <c r="G229" s="67">
        <v>0</v>
      </c>
    </row>
    <row r="230" spans="1:7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>
        <v>0</v>
      </c>
      <c r="G230" s="67">
        <v>0</v>
      </c>
    </row>
    <row r="231" spans="1:7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>
        <v>0</v>
      </c>
      <c r="G231" s="67">
        <v>0</v>
      </c>
    </row>
    <row r="232" spans="1:7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>
        <v>0</v>
      </c>
      <c r="G232" s="67">
        <v>0</v>
      </c>
    </row>
    <row r="233" spans="1:7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7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7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>
        <v>0</v>
      </c>
      <c r="G235" s="67">
        <v>0</v>
      </c>
    </row>
    <row r="236" spans="1:7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>
        <v>0</v>
      </c>
      <c r="G236" s="67">
        <v>0</v>
      </c>
    </row>
    <row r="237" spans="1:7" ht="12.75" customHeight="1" x14ac:dyDescent="0.2">
      <c r="A237" s="48">
        <v>44</v>
      </c>
      <c r="B237" s="50" t="s">
        <v>468</v>
      </c>
      <c r="C237" s="47" t="s">
        <v>469</v>
      </c>
      <c r="D237" s="4">
        <f>D238</f>
        <v>0</v>
      </c>
      <c r="E237" s="4">
        <f>E238</f>
        <v>0</v>
      </c>
    </row>
    <row r="238" spans="1:7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>
        <v>0</v>
      </c>
      <c r="G238" s="67">
        <v>0</v>
      </c>
    </row>
    <row r="239" spans="1:7" x14ac:dyDescent="0.2">
      <c r="A239" s="48">
        <v>45</v>
      </c>
      <c r="B239" s="50" t="s">
        <v>472</v>
      </c>
      <c r="C239" s="47" t="s">
        <v>473</v>
      </c>
      <c r="D239" s="4">
        <f>SUM(D240:D243)</f>
        <v>0</v>
      </c>
      <c r="E239" s="4">
        <f>SUM(E240:E243)</f>
        <v>0</v>
      </c>
    </row>
    <row r="240" spans="1:7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>
        <v>0</v>
      </c>
      <c r="G240" s="67">
        <v>0</v>
      </c>
    </row>
    <row r="241" spans="1:7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>
        <v>0</v>
      </c>
      <c r="G241" s="67">
        <v>0</v>
      </c>
    </row>
    <row r="242" spans="1:7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>
        <v>0</v>
      </c>
      <c r="G242" s="67">
        <v>0</v>
      </c>
    </row>
    <row r="243" spans="1:7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>
        <v>0</v>
      </c>
      <c r="G243" s="67">
        <v>0</v>
      </c>
    </row>
    <row r="244" spans="1:7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7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7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7" ht="24" x14ac:dyDescent="0.2">
      <c r="A247" s="48">
        <v>5121</v>
      </c>
      <c r="B247" s="50" t="s">
        <v>488</v>
      </c>
      <c r="C247" s="47" t="s">
        <v>489</v>
      </c>
      <c r="D247" s="7"/>
      <c r="E247" s="7">
        <v>0</v>
      </c>
      <c r="G247" s="67">
        <v>0</v>
      </c>
    </row>
    <row r="248" spans="1:7" ht="24" x14ac:dyDescent="0.2">
      <c r="A248" s="48">
        <v>5122</v>
      </c>
      <c r="B248" s="50" t="s">
        <v>490</v>
      </c>
      <c r="C248" s="47" t="s">
        <v>491</v>
      </c>
      <c r="D248" s="7"/>
      <c r="E248" s="7">
        <v>0</v>
      </c>
      <c r="G248" s="67">
        <v>0</v>
      </c>
    </row>
    <row r="249" spans="1:7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7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>
        <v>0</v>
      </c>
      <c r="G250" s="67">
        <v>0</v>
      </c>
    </row>
    <row r="251" spans="1:7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>
        <v>0</v>
      </c>
      <c r="G251" s="67">
        <v>0</v>
      </c>
    </row>
    <row r="252" spans="1:7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>
        <v>0</v>
      </c>
      <c r="G252" s="67">
        <v>0</v>
      </c>
    </row>
    <row r="253" spans="1:7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>
        <v>0</v>
      </c>
      <c r="G253" s="67">
        <v>0</v>
      </c>
    </row>
    <row r="254" spans="1:7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7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>
        <v>0</v>
      </c>
      <c r="G255" s="67">
        <v>0</v>
      </c>
    </row>
    <row r="256" spans="1:7" x14ac:dyDescent="0.2">
      <c r="A256" s="48">
        <v>5154</v>
      </c>
      <c r="B256" s="50" t="s">
        <v>506</v>
      </c>
      <c r="C256" s="47" t="s">
        <v>507</v>
      </c>
      <c r="D256" s="7"/>
      <c r="E256" s="7">
        <v>0</v>
      </c>
      <c r="G256" s="67">
        <v>0</v>
      </c>
    </row>
    <row r="257" spans="1:7" ht="24" x14ac:dyDescent="0.2">
      <c r="A257" s="48">
        <v>5155</v>
      </c>
      <c r="B257" s="50" t="s">
        <v>508</v>
      </c>
      <c r="C257" s="47" t="s">
        <v>509</v>
      </c>
      <c r="D257" s="7"/>
      <c r="E257" s="7">
        <v>0</v>
      </c>
      <c r="G257" s="67">
        <v>0</v>
      </c>
    </row>
    <row r="258" spans="1:7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>
        <v>0</v>
      </c>
      <c r="G258" s="67">
        <v>0</v>
      </c>
    </row>
    <row r="259" spans="1:7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>
        <v>0</v>
      </c>
      <c r="G259" s="67">
        <v>0</v>
      </c>
    </row>
    <row r="260" spans="1:7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>
        <v>0</v>
      </c>
      <c r="G260" s="67">
        <v>0</v>
      </c>
    </row>
    <row r="261" spans="1:7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7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>
        <v>0</v>
      </c>
      <c r="G262" s="67">
        <v>0</v>
      </c>
    </row>
    <row r="263" spans="1:7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>
        <v>0</v>
      </c>
      <c r="G263" s="67">
        <v>0</v>
      </c>
    </row>
    <row r="264" spans="1:7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>
        <v>0</v>
      </c>
      <c r="G264" s="67">
        <v>0</v>
      </c>
    </row>
    <row r="265" spans="1:7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>
        <v>0</v>
      </c>
      <c r="G265" s="67">
        <v>0</v>
      </c>
    </row>
    <row r="266" spans="1:7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7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>
        <v>0</v>
      </c>
      <c r="G267" s="67">
        <v>0</v>
      </c>
    </row>
    <row r="268" spans="1:7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>
        <v>0</v>
      </c>
      <c r="G268" s="67">
        <v>0</v>
      </c>
    </row>
    <row r="269" spans="1:7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>
        <v>0</v>
      </c>
      <c r="G269" s="67">
        <v>0</v>
      </c>
    </row>
    <row r="270" spans="1:7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>
        <v>0</v>
      </c>
      <c r="G270" s="67">
        <v>0</v>
      </c>
    </row>
    <row r="271" spans="1:7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>
        <v>0</v>
      </c>
      <c r="G271" s="67">
        <v>0</v>
      </c>
    </row>
    <row r="272" spans="1:7" x14ac:dyDescent="0.2">
      <c r="A272" s="38">
        <v>5176</v>
      </c>
      <c r="B272" s="39" t="s">
        <v>538</v>
      </c>
      <c r="C272" s="40" t="s">
        <v>539</v>
      </c>
      <c r="D272" s="5"/>
      <c r="E272" s="5">
        <v>0</v>
      </c>
      <c r="G272" s="67">
        <v>0</v>
      </c>
    </row>
    <row r="273" spans="1:7" x14ac:dyDescent="0.2">
      <c r="A273" s="38">
        <v>5177</v>
      </c>
      <c r="B273" s="49" t="s">
        <v>540</v>
      </c>
      <c r="C273" s="40" t="s">
        <v>541</v>
      </c>
      <c r="D273" s="5"/>
      <c r="E273" s="5">
        <v>0</v>
      </c>
      <c r="G273" s="67">
        <v>0</v>
      </c>
    </row>
    <row r="274" spans="1:7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7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7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>
        <v>0</v>
      </c>
      <c r="G276" s="72">
        <v>0</v>
      </c>
    </row>
    <row r="277" spans="1:7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>
        <v>0</v>
      </c>
      <c r="G277" s="72">
        <v>0</v>
      </c>
    </row>
    <row r="278" spans="1:7" s="72" customFormat="1" x14ac:dyDescent="0.2">
      <c r="A278" s="38">
        <v>5314</v>
      </c>
      <c r="B278" s="39" t="s">
        <v>550</v>
      </c>
      <c r="C278" s="40" t="s">
        <v>551</v>
      </c>
      <c r="D278" s="5"/>
      <c r="E278" s="5">
        <v>0</v>
      </c>
      <c r="G278" s="72">
        <v>0</v>
      </c>
    </row>
    <row r="279" spans="1:7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7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>
        <v>0</v>
      </c>
      <c r="G280" s="72">
        <v>0</v>
      </c>
    </row>
    <row r="281" spans="1:7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7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>
        <v>0</v>
      </c>
      <c r="G282" s="72">
        <v>0</v>
      </c>
    </row>
    <row r="283" spans="1:7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>
        <v>0</v>
      </c>
      <c r="G283" s="72">
        <v>0</v>
      </c>
    </row>
    <row r="284" spans="1:7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7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>
        <v>0</v>
      </c>
      <c r="G285" s="72">
        <v>0</v>
      </c>
    </row>
    <row r="286" spans="1:7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>
        <v>0</v>
      </c>
      <c r="G286" s="72">
        <v>0</v>
      </c>
    </row>
    <row r="287" spans="1:7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7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7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>
        <v>0</v>
      </c>
      <c r="G289" s="72">
        <v>0</v>
      </c>
    </row>
    <row r="290" spans="1:7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>
        <v>0</v>
      </c>
      <c r="G290" s="72">
        <v>0</v>
      </c>
    </row>
    <row r="291" spans="1:7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>
        <v>0</v>
      </c>
      <c r="G291" s="72">
        <v>0</v>
      </c>
    </row>
    <row r="292" spans="1:7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>
        <v>0</v>
      </c>
      <c r="G292" s="72">
        <v>0</v>
      </c>
    </row>
    <row r="293" spans="1:7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7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>
        <v>0</v>
      </c>
      <c r="G294" s="72">
        <v>0</v>
      </c>
    </row>
    <row r="295" spans="1:7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>
        <v>0</v>
      </c>
      <c r="G295" s="72">
        <v>0</v>
      </c>
    </row>
    <row r="296" spans="1:7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>
        <v>0</v>
      </c>
      <c r="G296" s="72">
        <v>0</v>
      </c>
    </row>
    <row r="297" spans="1:7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7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>
        <v>0</v>
      </c>
      <c r="G298" s="72">
        <v>0</v>
      </c>
    </row>
    <row r="299" spans="1:7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7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>
        <v>0</v>
      </c>
      <c r="G300" s="72">
        <v>0</v>
      </c>
    </row>
    <row r="301" spans="1:7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>
        <v>0</v>
      </c>
      <c r="G301" s="72">
        <v>0</v>
      </c>
    </row>
    <row r="302" spans="1:7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>
        <v>0</v>
      </c>
      <c r="G302" s="72">
        <v>0</v>
      </c>
    </row>
    <row r="303" spans="1:7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>
        <v>0</v>
      </c>
      <c r="G303" s="72">
        <v>0</v>
      </c>
    </row>
    <row r="304" spans="1:7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>
        <v>0</v>
      </c>
      <c r="G304" s="72">
        <v>0</v>
      </c>
    </row>
    <row r="305" spans="1:7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>
        <v>0</v>
      </c>
      <c r="G305" s="72">
        <v>0</v>
      </c>
    </row>
    <row r="306" spans="1:7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7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>
        <v>0</v>
      </c>
      <c r="G307" s="72">
        <v>0</v>
      </c>
    </row>
    <row r="308" spans="1:7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>
        <v>0</v>
      </c>
      <c r="G308" s="72">
        <v>0</v>
      </c>
    </row>
    <row r="309" spans="1:7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>
        <v>0</v>
      </c>
      <c r="G309" s="72">
        <v>0</v>
      </c>
    </row>
    <row r="310" spans="1:7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>
        <v>0</v>
      </c>
      <c r="G310" s="72">
        <v>0</v>
      </c>
    </row>
    <row r="311" spans="1:7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7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>
        <v>0</v>
      </c>
      <c r="G312" s="72">
        <v>0</v>
      </c>
    </row>
    <row r="313" spans="1:7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>
        <v>0</v>
      </c>
      <c r="G313" s="72">
        <v>0</v>
      </c>
    </row>
    <row r="314" spans="1:7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>
        <v>0</v>
      </c>
      <c r="G314" s="72">
        <v>0</v>
      </c>
    </row>
    <row r="315" spans="1:7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>
        <v>0</v>
      </c>
      <c r="G315" s="72">
        <v>0</v>
      </c>
    </row>
    <row r="316" spans="1:7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>
        <v>0</v>
      </c>
      <c r="G316" s="72">
        <v>0</v>
      </c>
    </row>
    <row r="317" spans="1:7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>
        <v>0</v>
      </c>
      <c r="G317" s="72">
        <v>0</v>
      </c>
    </row>
    <row r="318" spans="1:7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>
        <v>0</v>
      </c>
      <c r="G318" s="72">
        <v>0</v>
      </c>
    </row>
    <row r="319" spans="1:7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7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7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>
        <v>0</v>
      </c>
      <c r="G321" s="67">
        <v>0</v>
      </c>
    </row>
    <row r="322" spans="1:7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>
        <v>0</v>
      </c>
      <c r="G322" s="67">
        <v>0</v>
      </c>
    </row>
    <row r="323" spans="1:7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>
        <v>0</v>
      </c>
      <c r="G323" s="67">
        <v>0</v>
      </c>
    </row>
    <row r="324" spans="1:7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>
        <v>0</v>
      </c>
      <c r="G324" s="67">
        <v>0</v>
      </c>
    </row>
    <row r="325" spans="1:7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7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>
        <v>0</v>
      </c>
      <c r="G326" s="67">
        <v>0</v>
      </c>
    </row>
    <row r="327" spans="1:7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>
        <v>0</v>
      </c>
      <c r="G327" s="67">
        <v>0</v>
      </c>
    </row>
    <row r="328" spans="1:7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>
        <v>0</v>
      </c>
      <c r="G328" s="67">
        <v>0</v>
      </c>
    </row>
    <row r="329" spans="1:7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>
        <v>0</v>
      </c>
      <c r="G329" s="67">
        <v>0</v>
      </c>
    </row>
    <row r="330" spans="1:7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>
        <v>0</v>
      </c>
      <c r="G330" s="67">
        <v>0</v>
      </c>
    </row>
    <row r="331" spans="1:7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>
        <v>0</v>
      </c>
      <c r="G331" s="67">
        <v>0</v>
      </c>
    </row>
    <row r="332" spans="1:7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>
        <v>0</v>
      </c>
      <c r="G332" s="67">
        <v>0</v>
      </c>
    </row>
    <row r="333" spans="1:7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>
        <v>0</v>
      </c>
      <c r="G333" s="67">
        <v>0</v>
      </c>
    </row>
    <row r="334" spans="1:7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7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  <c r="F335" s="75">
        <v>0</v>
      </c>
      <c r="G335" s="75">
        <v>0</v>
      </c>
    </row>
    <row r="336" spans="1:7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  <c r="F336" s="75">
        <v>0</v>
      </c>
      <c r="G336" s="75">
        <v>0</v>
      </c>
    </row>
    <row r="337" spans="1:7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  <c r="F337" s="75">
        <v>0</v>
      </c>
      <c r="G337" s="75">
        <v>0</v>
      </c>
    </row>
    <row r="338" spans="1:7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7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  <c r="F339" s="75">
        <v>0</v>
      </c>
      <c r="G339" s="75">
        <v>0</v>
      </c>
    </row>
    <row r="340" spans="1:7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  <c r="F340" s="75">
        <v>0</v>
      </c>
      <c r="G340" s="75">
        <v>0</v>
      </c>
    </row>
    <row r="341" spans="1:7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  <c r="F341" s="75">
        <v>0</v>
      </c>
      <c r="G341" s="75">
        <v>0</v>
      </c>
    </row>
    <row r="342" spans="1:7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  <c r="F342" s="75">
        <v>0</v>
      </c>
      <c r="G342" s="75">
        <v>0</v>
      </c>
    </row>
    <row r="343" spans="1:7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  <c r="F343" s="75">
        <v>0</v>
      </c>
      <c r="G343" s="75">
        <v>0</v>
      </c>
    </row>
    <row r="344" spans="1:7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  <c r="F344" s="75">
        <v>0</v>
      </c>
      <c r="G344" s="75">
        <v>0</v>
      </c>
    </row>
    <row r="345" spans="1:7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  <c r="F345" s="75">
        <v>0</v>
      </c>
      <c r="G345" s="75">
        <v>0</v>
      </c>
    </row>
    <row r="346" spans="1:7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  <c r="F346" s="75">
        <v>0</v>
      </c>
      <c r="G346" s="75">
        <v>0</v>
      </c>
    </row>
    <row r="347" spans="1:7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7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  <c r="F348" s="75">
        <v>0</v>
      </c>
      <c r="G348" s="75">
        <v>0</v>
      </c>
    </row>
    <row r="349" spans="1:7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  <c r="F349" s="75">
        <v>0</v>
      </c>
      <c r="G349" s="75">
        <v>0</v>
      </c>
    </row>
    <row r="350" spans="1:7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  <c r="F350" s="75">
        <v>0</v>
      </c>
      <c r="G350" s="75">
        <v>0</v>
      </c>
    </row>
    <row r="351" spans="1:7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  <c r="F351" s="75">
        <v>0</v>
      </c>
      <c r="G351" s="75">
        <v>0</v>
      </c>
    </row>
    <row r="352" spans="1:7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7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  <c r="F353" s="77">
        <v>0</v>
      </c>
      <c r="G353" s="77">
        <v>0</v>
      </c>
    </row>
    <row r="354" spans="1:7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  <c r="F354" s="77">
        <v>0</v>
      </c>
      <c r="G354" s="77">
        <v>0</v>
      </c>
    </row>
    <row r="355" spans="1:7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  <c r="F355" s="77">
        <v>0</v>
      </c>
      <c r="G355" s="77">
        <v>0</v>
      </c>
    </row>
    <row r="356" spans="1:7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  <c r="F356" s="77">
        <v>0</v>
      </c>
      <c r="G356" s="77">
        <v>0</v>
      </c>
    </row>
    <row r="357" spans="1:7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7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  <c r="F358" s="77">
        <v>0</v>
      </c>
      <c r="G358" s="77">
        <v>0</v>
      </c>
    </row>
    <row r="359" spans="1:7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  <c r="F359" s="77">
        <v>0</v>
      </c>
      <c r="G359" s="77">
        <v>0</v>
      </c>
    </row>
    <row r="360" spans="1:7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  <c r="F360" s="77">
        <v>0</v>
      </c>
      <c r="G360" s="77">
        <v>0</v>
      </c>
    </row>
    <row r="361" spans="1:7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  <c r="F361" s="77">
        <v>0</v>
      </c>
      <c r="G361" s="77">
        <v>0</v>
      </c>
    </row>
    <row r="362" spans="1:7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  <c r="F362" s="77">
        <v>0</v>
      </c>
      <c r="G362" s="77">
        <v>0</v>
      </c>
    </row>
    <row r="363" spans="1:7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  <c r="F363" s="77">
        <v>0</v>
      </c>
      <c r="G363" s="77">
        <v>0</v>
      </c>
    </row>
    <row r="364" spans="1:7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  <c r="F364" s="77">
        <v>0</v>
      </c>
      <c r="G364" s="77">
        <v>0</v>
      </c>
    </row>
    <row r="365" spans="1:7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  <c r="F365" s="77">
        <v>0</v>
      </c>
      <c r="G365" s="77">
        <v>0</v>
      </c>
    </row>
    <row r="366" spans="1:7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  <c r="F366" s="72">
        <v>0</v>
      </c>
      <c r="G366" s="72">
        <v>0</v>
      </c>
    </row>
    <row r="367" spans="1:7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7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  <c r="F368" s="72">
        <v>0</v>
      </c>
      <c r="G368" s="72">
        <v>0</v>
      </c>
    </row>
    <row r="369" spans="1:7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  <c r="F369" s="72">
        <v>0</v>
      </c>
      <c r="G369" s="72">
        <v>0</v>
      </c>
    </row>
    <row r="370" spans="1:7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  <c r="F370" s="78">
        <v>0</v>
      </c>
      <c r="G370" s="78">
        <v>0</v>
      </c>
    </row>
    <row r="371" spans="1:7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7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7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  <c r="F373" s="77">
        <v>0</v>
      </c>
      <c r="G373" s="77">
        <v>0</v>
      </c>
    </row>
    <row r="374" spans="1:7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7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  <c r="F375" s="77">
        <v>0</v>
      </c>
      <c r="G375" s="77">
        <v>0</v>
      </c>
    </row>
    <row r="376" spans="1:7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  <c r="F376" s="77">
        <v>0</v>
      </c>
      <c r="G376" s="77">
        <v>0</v>
      </c>
    </row>
    <row r="377" spans="1:7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  <c r="F377" s="77">
        <v>0</v>
      </c>
      <c r="G377" s="77">
        <v>0</v>
      </c>
    </row>
    <row r="378" spans="1:7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  <c r="F378" s="77">
        <v>0</v>
      </c>
      <c r="G378" s="77">
        <v>0</v>
      </c>
    </row>
    <row r="379" spans="1:7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  <c r="F379" s="77">
        <v>0</v>
      </c>
      <c r="G379" s="77">
        <v>0</v>
      </c>
    </row>
    <row r="380" spans="1:7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  <c r="F380" s="77">
        <v>0</v>
      </c>
      <c r="G380" s="77">
        <v>0</v>
      </c>
    </row>
    <row r="381" spans="1:7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  <c r="F381" s="77">
        <v>0</v>
      </c>
      <c r="G381" s="77">
        <v>0</v>
      </c>
    </row>
    <row r="382" spans="1:7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  <c r="F382" s="77">
        <v>0</v>
      </c>
      <c r="G382" s="77">
        <v>0</v>
      </c>
    </row>
    <row r="383" spans="1:7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  <c r="F383" s="80">
        <v>0</v>
      </c>
      <c r="G383" s="80">
        <v>0</v>
      </c>
    </row>
    <row r="384" spans="1:7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  <c r="F384" s="80">
        <v>0</v>
      </c>
      <c r="G384" s="80">
        <v>0</v>
      </c>
    </row>
    <row r="385" spans="1:7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7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  <c r="F386" s="72">
        <v>0</v>
      </c>
      <c r="G386" s="72">
        <v>0</v>
      </c>
    </row>
    <row r="387" spans="1:7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  <c r="F387" s="72">
        <v>0</v>
      </c>
      <c r="G387" s="72">
        <v>0</v>
      </c>
    </row>
    <row r="388" spans="1:7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  <c r="F388" s="72">
        <v>0</v>
      </c>
      <c r="G388" s="72">
        <v>0</v>
      </c>
    </row>
    <row r="389" spans="1:7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  <c r="F389" s="72">
        <v>0</v>
      </c>
      <c r="G389" s="72">
        <v>0</v>
      </c>
    </row>
    <row r="390" spans="1:7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  <c r="F390" s="72">
        <v>0</v>
      </c>
      <c r="G390" s="72">
        <v>0</v>
      </c>
    </row>
    <row r="391" spans="1:7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  <c r="F391" s="72">
        <v>0</v>
      </c>
      <c r="G391" s="72">
        <v>0</v>
      </c>
    </row>
    <row r="392" spans="1:7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  <c r="F392" s="72">
        <v>0</v>
      </c>
      <c r="G392" s="72">
        <v>0</v>
      </c>
    </row>
    <row r="393" spans="1:7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  <c r="F393" s="72">
        <v>0</v>
      </c>
      <c r="G393" s="72">
        <v>0</v>
      </c>
    </row>
    <row r="394" spans="1:7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  <c r="F394" s="72">
        <v>0</v>
      </c>
      <c r="G394" s="72">
        <v>0</v>
      </c>
    </row>
    <row r="395" spans="1:7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7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  <c r="F396" s="72">
        <v>0</v>
      </c>
      <c r="G396" s="72">
        <v>0</v>
      </c>
    </row>
    <row r="397" spans="1:7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  <c r="F397" s="72">
        <v>0</v>
      </c>
      <c r="G397" s="72">
        <v>0</v>
      </c>
    </row>
    <row r="398" spans="1:7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  <c r="F398" s="72">
        <v>0</v>
      </c>
      <c r="G398" s="72">
        <v>0</v>
      </c>
    </row>
    <row r="399" spans="1:7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  <c r="F399" s="72">
        <v>0</v>
      </c>
      <c r="G399" s="72">
        <v>0</v>
      </c>
    </row>
    <row r="400" spans="1:7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  <c r="F400" s="72">
        <v>0</v>
      </c>
      <c r="G400" s="72">
        <v>0</v>
      </c>
    </row>
    <row r="401" spans="1:7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  <c r="F401" s="72">
        <v>0</v>
      </c>
      <c r="G401" s="72">
        <v>0</v>
      </c>
    </row>
    <row r="402" spans="1:7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  <c r="F402" s="72">
        <v>0</v>
      </c>
      <c r="G402" s="72">
        <v>0</v>
      </c>
    </row>
    <row r="403" spans="1:7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  <c r="F403" s="72">
        <v>0</v>
      </c>
      <c r="G403" s="72">
        <v>0</v>
      </c>
    </row>
    <row r="404" spans="1:7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  <c r="F404" s="72">
        <v>0</v>
      </c>
      <c r="G404" s="72">
        <v>0</v>
      </c>
    </row>
    <row r="405" spans="1:7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7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  <c r="F406" s="72">
        <v>0</v>
      </c>
      <c r="G406" s="72">
        <v>0</v>
      </c>
    </row>
    <row r="407" spans="1:7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  <c r="F407" s="72">
        <v>0</v>
      </c>
      <c r="G407" s="72">
        <v>0</v>
      </c>
    </row>
    <row r="408" spans="1:7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  <c r="F408" s="72">
        <v>0</v>
      </c>
      <c r="G408" s="72">
        <v>0</v>
      </c>
    </row>
    <row r="409" spans="1:7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  <c r="F409" s="72">
        <v>0</v>
      </c>
      <c r="G409" s="72">
        <v>0</v>
      </c>
    </row>
    <row r="410" spans="1:7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7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  <c r="F411" s="72">
        <v>0</v>
      </c>
      <c r="G411" s="72">
        <v>0</v>
      </c>
    </row>
    <row r="412" spans="1:7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  <c r="F412" s="72">
        <v>0</v>
      </c>
      <c r="G412" s="72">
        <v>0</v>
      </c>
    </row>
    <row r="413" spans="1:7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  <c r="F413" s="72">
        <v>0</v>
      </c>
      <c r="G413" s="72">
        <v>0</v>
      </c>
    </row>
    <row r="414" spans="1:7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  <c r="F414" s="72">
        <v>0</v>
      </c>
      <c r="G414" s="72">
        <v>0</v>
      </c>
    </row>
    <row r="415" spans="1:7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7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  <c r="F416" s="72">
        <v>0</v>
      </c>
      <c r="G416" s="72">
        <v>0</v>
      </c>
    </row>
    <row r="417" spans="1:7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  <c r="F417" s="72">
        <v>0</v>
      </c>
      <c r="G417" s="72">
        <v>0</v>
      </c>
    </row>
    <row r="418" spans="1:7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  <c r="F418" s="72">
        <v>0</v>
      </c>
      <c r="G418" s="72">
        <v>0</v>
      </c>
    </row>
    <row r="419" spans="1:7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  <c r="F419" s="72">
        <v>0</v>
      </c>
      <c r="G419" s="72">
        <v>0</v>
      </c>
    </row>
    <row r="420" spans="1:7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  <c r="F420" s="72">
        <v>0</v>
      </c>
      <c r="G420" s="72">
        <v>0</v>
      </c>
    </row>
    <row r="421" spans="1:7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  <c r="F421" s="72">
        <v>0</v>
      </c>
      <c r="G421" s="72">
        <v>0</v>
      </c>
    </row>
    <row r="422" spans="1:7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  <c r="F422" s="72">
        <v>0</v>
      </c>
      <c r="G422" s="72">
        <v>0</v>
      </c>
    </row>
    <row r="423" spans="1:7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  <c r="F423" s="72">
        <v>0</v>
      </c>
      <c r="G423" s="72">
        <v>0</v>
      </c>
    </row>
    <row r="424" spans="1:7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7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  <c r="F425" s="72">
        <v>0</v>
      </c>
      <c r="G425" s="72">
        <v>0</v>
      </c>
    </row>
    <row r="426" spans="1:7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  <c r="F426" s="72">
        <v>0</v>
      </c>
      <c r="G426" s="72">
        <v>0</v>
      </c>
    </row>
    <row r="427" spans="1:7" ht="15" customHeight="1" x14ac:dyDescent="0.2"/>
    <row r="428" spans="1:7" ht="15" customHeight="1" x14ac:dyDescent="0.2"/>
    <row r="429" spans="1:7" ht="15" customHeight="1" x14ac:dyDescent="0.2"/>
    <row r="430" spans="1:7" ht="15" customHeight="1" x14ac:dyDescent="0.2"/>
    <row r="431" spans="1:7" ht="15" customHeight="1" x14ac:dyDescent="0.2"/>
    <row r="432" spans="1:7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  <c r="G9" s="74">
        <v>0</v>
      </c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  <c r="G10" s="74">
        <v>0</v>
      </c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  <c r="G12" s="74">
        <v>0</v>
      </c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  <c r="G13" s="74">
        <v>0</v>
      </c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  <c r="G15" s="67">
        <v>0</v>
      </c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  <c r="G16" s="67">
        <v>0</v>
      </c>
    </row>
    <row r="17" spans="1:7" x14ac:dyDescent="0.2">
      <c r="A17" s="38">
        <v>6323</v>
      </c>
      <c r="B17" s="39" t="s">
        <v>34</v>
      </c>
      <c r="C17" s="37" t="s">
        <v>35</v>
      </c>
      <c r="D17" s="5"/>
      <c r="E17" s="5">
        <v>0</v>
      </c>
      <c r="F17" s="72"/>
      <c r="G17" s="67">
        <v>0</v>
      </c>
    </row>
    <row r="18" spans="1:7" x14ac:dyDescent="0.2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  <c r="G18" s="67">
        <v>0</v>
      </c>
    </row>
    <row r="19" spans="1:7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7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7" x14ac:dyDescent="0.2">
      <c r="A21" s="38" t="s">
        <v>42</v>
      </c>
      <c r="B21" s="39" t="s">
        <v>43</v>
      </c>
      <c r="C21" s="40" t="s">
        <v>42</v>
      </c>
      <c r="D21" s="5"/>
      <c r="E21" s="5">
        <v>0</v>
      </c>
      <c r="F21" s="72"/>
      <c r="G21" s="67">
        <v>0</v>
      </c>
    </row>
    <row r="22" spans="1:7" x14ac:dyDescent="0.2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  <c r="G22" s="67">
        <v>0</v>
      </c>
    </row>
    <row r="23" spans="1:7" ht="24" x14ac:dyDescent="0.2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  <c r="G23" s="67">
        <v>0</v>
      </c>
    </row>
    <row r="24" spans="1:7" ht="24" x14ac:dyDescent="0.2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  <c r="G24" s="67">
        <v>0</v>
      </c>
    </row>
    <row r="25" spans="1:7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7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  <c r="G26" s="75">
        <v>0</v>
      </c>
    </row>
    <row r="27" spans="1:7" s="75" customFormat="1" x14ac:dyDescent="0.2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  <c r="G27" s="75">
        <v>0</v>
      </c>
    </row>
    <row r="28" spans="1:7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>
        <v>0</v>
      </c>
      <c r="F28" s="72"/>
      <c r="G28" s="75">
        <v>0</v>
      </c>
    </row>
    <row r="29" spans="1:7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>
        <v>0</v>
      </c>
      <c r="F29" s="72"/>
      <c r="G29" s="75">
        <v>0</v>
      </c>
    </row>
    <row r="30" spans="1:7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7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0</v>
      </c>
      <c r="G31" s="72">
        <v>0</v>
      </c>
    </row>
    <row r="32" spans="1:7" s="72" customFormat="1" x14ac:dyDescent="0.2">
      <c r="A32" s="44">
        <v>6392</v>
      </c>
      <c r="B32" s="45" t="s">
        <v>64</v>
      </c>
      <c r="C32" s="43" t="s">
        <v>65</v>
      </c>
      <c r="D32" s="6"/>
      <c r="E32" s="6">
        <v>0</v>
      </c>
      <c r="G32" s="72">
        <v>0</v>
      </c>
    </row>
    <row r="33" spans="1:7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0</v>
      </c>
      <c r="G33" s="72">
        <v>0</v>
      </c>
    </row>
    <row r="34" spans="1:7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>
        <v>0</v>
      </c>
      <c r="G34" s="72">
        <v>0</v>
      </c>
    </row>
    <row r="35" spans="1:7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7" x14ac:dyDescent="0.2">
      <c r="A36" s="48">
        <v>6711</v>
      </c>
      <c r="B36" s="39" t="s">
        <v>72</v>
      </c>
      <c r="C36" s="47" t="s">
        <v>73</v>
      </c>
      <c r="D36" s="7"/>
      <c r="E36" s="7">
        <v>0</v>
      </c>
      <c r="F36" s="72"/>
      <c r="G36" s="67">
        <v>0</v>
      </c>
    </row>
    <row r="37" spans="1:7" ht="24" x14ac:dyDescent="0.2">
      <c r="A37" s="48">
        <v>6712</v>
      </c>
      <c r="B37" s="49" t="s">
        <v>74</v>
      </c>
      <c r="C37" s="47" t="s">
        <v>75</v>
      </c>
      <c r="D37" s="7"/>
      <c r="E37" s="7">
        <v>0</v>
      </c>
      <c r="F37" s="72"/>
      <c r="G37" s="67">
        <v>0</v>
      </c>
    </row>
    <row r="38" spans="1:7" ht="24" x14ac:dyDescent="0.2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  <c r="G38" s="67">
        <v>0</v>
      </c>
    </row>
    <row r="39" spans="1:7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v>0</v>
      </c>
      <c r="F39" s="72"/>
      <c r="G39" s="73">
        <v>0</v>
      </c>
    </row>
    <row r="40" spans="1:7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7" x14ac:dyDescent="0.2">
      <c r="A41" s="48">
        <v>8413</v>
      </c>
      <c r="B41" s="50" t="s">
        <v>82</v>
      </c>
      <c r="C41" s="47" t="s">
        <v>83</v>
      </c>
      <c r="D41" s="7"/>
      <c r="E41" s="7">
        <v>0</v>
      </c>
      <c r="F41" s="72"/>
      <c r="G41" s="67">
        <v>0</v>
      </c>
    </row>
    <row r="42" spans="1:7" x14ac:dyDescent="0.2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  <c r="G42" s="67">
        <v>0</v>
      </c>
    </row>
    <row r="43" spans="1:7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7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7" ht="12.75" customHeight="1" x14ac:dyDescent="0.2">
      <c r="A45" s="48">
        <v>31</v>
      </c>
      <c r="B45" s="50" t="s">
        <v>88</v>
      </c>
      <c r="C45" s="47" t="s">
        <v>89</v>
      </c>
      <c r="D45" s="4">
        <f>D46+D51+D52</f>
        <v>0</v>
      </c>
      <c r="E45" s="4">
        <f>E46+E51+E52</f>
        <v>0</v>
      </c>
    </row>
    <row r="46" spans="1:7" ht="12.75" customHeight="1" x14ac:dyDescent="0.2">
      <c r="A46" s="48">
        <v>311</v>
      </c>
      <c r="B46" s="50" t="s">
        <v>90</v>
      </c>
      <c r="C46" s="47" t="s">
        <v>91</v>
      </c>
      <c r="D46" s="4">
        <f>SUM(D47:D50)</f>
        <v>0</v>
      </c>
      <c r="E46" s="4">
        <f>SUM(E47:E50)</f>
        <v>0</v>
      </c>
    </row>
    <row r="47" spans="1:7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0</v>
      </c>
      <c r="G47" s="67">
        <v>0</v>
      </c>
    </row>
    <row r="48" spans="1:7" ht="12.75" customHeight="1" x14ac:dyDescent="0.2">
      <c r="A48" s="48">
        <v>3112</v>
      </c>
      <c r="B48" s="50" t="s">
        <v>94</v>
      </c>
      <c r="C48" s="47" t="s">
        <v>95</v>
      </c>
      <c r="D48" s="7"/>
      <c r="E48" s="7">
        <v>0</v>
      </c>
      <c r="G48" s="67">
        <v>0</v>
      </c>
    </row>
    <row r="49" spans="1:7" ht="12.75" customHeight="1" x14ac:dyDescent="0.2">
      <c r="A49" s="48">
        <v>3113</v>
      </c>
      <c r="B49" s="39" t="s">
        <v>96</v>
      </c>
      <c r="C49" s="47" t="s">
        <v>97</v>
      </c>
      <c r="D49" s="7"/>
      <c r="E49" s="7">
        <v>0</v>
      </c>
      <c r="G49" s="67">
        <v>0</v>
      </c>
    </row>
    <row r="50" spans="1:7" ht="12.75" customHeight="1" x14ac:dyDescent="0.2">
      <c r="A50" s="48">
        <v>3114</v>
      </c>
      <c r="B50" s="39" t="s">
        <v>98</v>
      </c>
      <c r="C50" s="47" t="s">
        <v>99</v>
      </c>
      <c r="D50" s="7"/>
      <c r="E50" s="7">
        <v>0</v>
      </c>
      <c r="G50" s="67">
        <v>0</v>
      </c>
    </row>
    <row r="51" spans="1:7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0</v>
      </c>
      <c r="G51" s="67">
        <v>0</v>
      </c>
    </row>
    <row r="52" spans="1:7" ht="12.75" customHeight="1" x14ac:dyDescent="0.2">
      <c r="A52" s="48">
        <v>313</v>
      </c>
      <c r="B52" s="39" t="s">
        <v>102</v>
      </c>
      <c r="C52" s="47" t="s">
        <v>103</v>
      </c>
      <c r="D52" s="4">
        <f>SUM(D53:D55)</f>
        <v>0</v>
      </c>
      <c r="E52" s="4">
        <f>SUM(E53:E55)</f>
        <v>0</v>
      </c>
    </row>
    <row r="53" spans="1:7" ht="12.75" customHeight="1" x14ac:dyDescent="0.2">
      <c r="A53" s="48">
        <v>3131</v>
      </c>
      <c r="B53" s="39" t="s">
        <v>104</v>
      </c>
      <c r="C53" s="47" t="s">
        <v>105</v>
      </c>
      <c r="D53" s="7"/>
      <c r="E53" s="7">
        <v>0</v>
      </c>
      <c r="G53" s="67">
        <v>0</v>
      </c>
    </row>
    <row r="54" spans="1:7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0</v>
      </c>
      <c r="G54" s="67">
        <v>0</v>
      </c>
    </row>
    <row r="55" spans="1:7" ht="12.75" customHeight="1" x14ac:dyDescent="0.2">
      <c r="A55" s="48">
        <v>3133</v>
      </c>
      <c r="B55" s="50" t="s">
        <v>108</v>
      </c>
      <c r="C55" s="47" t="s">
        <v>109</v>
      </c>
      <c r="D55" s="7"/>
      <c r="E55" s="7">
        <v>0</v>
      </c>
      <c r="G55" s="67">
        <v>0</v>
      </c>
    </row>
    <row r="56" spans="1:7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7" ht="12.75" customHeight="1" x14ac:dyDescent="0.2">
      <c r="A57" s="48">
        <v>321</v>
      </c>
      <c r="B57" s="50" t="s">
        <v>112</v>
      </c>
      <c r="C57" s="47" t="s">
        <v>113</v>
      </c>
      <c r="D57" s="4">
        <f>SUM(D58:D61)</f>
        <v>0</v>
      </c>
      <c r="E57" s="4">
        <f>SUM(E58:E61)</f>
        <v>0</v>
      </c>
    </row>
    <row r="58" spans="1:7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0</v>
      </c>
      <c r="G58" s="67">
        <v>0</v>
      </c>
    </row>
    <row r="59" spans="1:7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0</v>
      </c>
      <c r="G59" s="67">
        <v>0</v>
      </c>
    </row>
    <row r="60" spans="1:7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0</v>
      </c>
      <c r="G60" s="67">
        <v>0</v>
      </c>
    </row>
    <row r="61" spans="1:7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0</v>
      </c>
      <c r="G61" s="67">
        <v>0</v>
      </c>
    </row>
    <row r="62" spans="1:7" ht="12.75" customHeight="1" x14ac:dyDescent="0.2">
      <c r="A62" s="48">
        <v>322</v>
      </c>
      <c r="B62" s="50" t="s">
        <v>122</v>
      </c>
      <c r="C62" s="47" t="s">
        <v>123</v>
      </c>
      <c r="D62" s="4">
        <f>SUM(D63:D69)</f>
        <v>0</v>
      </c>
      <c r="E62" s="4">
        <v>0</v>
      </c>
      <c r="G62" s="67">
        <v>0</v>
      </c>
    </row>
    <row r="63" spans="1:7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0</v>
      </c>
      <c r="G63" s="67">
        <v>0</v>
      </c>
    </row>
    <row r="64" spans="1:7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0</v>
      </c>
      <c r="G64" s="67">
        <v>0</v>
      </c>
    </row>
    <row r="65" spans="1:7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0</v>
      </c>
      <c r="G65" s="67">
        <v>0</v>
      </c>
    </row>
    <row r="66" spans="1:7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0</v>
      </c>
      <c r="G66" s="67">
        <v>0</v>
      </c>
    </row>
    <row r="67" spans="1:7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0</v>
      </c>
      <c r="G67" s="67">
        <v>0</v>
      </c>
    </row>
    <row r="68" spans="1:7" ht="12.75" customHeight="1" x14ac:dyDescent="0.2">
      <c r="A68" s="48">
        <v>3226</v>
      </c>
      <c r="B68" s="39" t="s">
        <v>134</v>
      </c>
      <c r="C68" s="47" t="s">
        <v>135</v>
      </c>
      <c r="D68" s="7"/>
      <c r="E68" s="7">
        <v>0</v>
      </c>
      <c r="G68" s="67">
        <v>0</v>
      </c>
    </row>
    <row r="69" spans="1:7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7" ht="12.75" customHeight="1" x14ac:dyDescent="0.2">
      <c r="A70" s="48">
        <v>323</v>
      </c>
      <c r="B70" s="39" t="s">
        <v>138</v>
      </c>
      <c r="C70" s="47" t="s">
        <v>139</v>
      </c>
      <c r="D70" s="4">
        <f>SUM(D71:D79)</f>
        <v>0</v>
      </c>
      <c r="E70" s="4">
        <f>SUM(E71:E79)</f>
        <v>0</v>
      </c>
    </row>
    <row r="71" spans="1:7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0</v>
      </c>
      <c r="G71" s="67">
        <v>0</v>
      </c>
    </row>
    <row r="72" spans="1:7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v>0</v>
      </c>
      <c r="G72" s="67">
        <v>0</v>
      </c>
    </row>
    <row r="73" spans="1:7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0</v>
      </c>
      <c r="G73" s="67">
        <v>0</v>
      </c>
    </row>
    <row r="74" spans="1:7" ht="12.75" customHeight="1" x14ac:dyDescent="0.2">
      <c r="A74" s="48">
        <v>3234</v>
      </c>
      <c r="B74" s="39" t="s">
        <v>146</v>
      </c>
      <c r="C74" s="47" t="s">
        <v>147</v>
      </c>
      <c r="D74" s="7"/>
      <c r="E74" s="7">
        <v>0</v>
      </c>
      <c r="G74" s="67">
        <v>0</v>
      </c>
    </row>
    <row r="75" spans="1:7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0</v>
      </c>
      <c r="G75" s="67">
        <v>0</v>
      </c>
    </row>
    <row r="76" spans="1:7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0</v>
      </c>
      <c r="G76" s="67">
        <v>0</v>
      </c>
    </row>
    <row r="77" spans="1:7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0</v>
      </c>
      <c r="G77" s="67">
        <v>0</v>
      </c>
    </row>
    <row r="78" spans="1:7" ht="12.75" customHeight="1" x14ac:dyDescent="0.2">
      <c r="A78" s="48">
        <v>3238</v>
      </c>
      <c r="B78" s="50" t="s">
        <v>154</v>
      </c>
      <c r="C78" s="47" t="s">
        <v>155</v>
      </c>
      <c r="D78" s="7"/>
      <c r="E78" s="7">
        <v>0</v>
      </c>
      <c r="G78" s="67">
        <v>0</v>
      </c>
    </row>
    <row r="79" spans="1:7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0</v>
      </c>
      <c r="G79" s="67">
        <v>0</v>
      </c>
    </row>
    <row r="80" spans="1:7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0</v>
      </c>
      <c r="G80" s="67">
        <v>0</v>
      </c>
    </row>
    <row r="81" spans="1:7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7" x14ac:dyDescent="0.2">
      <c r="A82" s="38" t="s">
        <v>162</v>
      </c>
      <c r="B82" s="39" t="s">
        <v>163</v>
      </c>
      <c r="C82" s="40" t="s">
        <v>162</v>
      </c>
      <c r="D82" s="5"/>
      <c r="E82" s="5">
        <v>0</v>
      </c>
      <c r="G82" s="67">
        <v>0</v>
      </c>
    </row>
    <row r="83" spans="1:7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>
        <v>0</v>
      </c>
      <c r="G83" s="67">
        <v>0</v>
      </c>
    </row>
    <row r="84" spans="1:7" x14ac:dyDescent="0.2">
      <c r="A84" s="38" t="s">
        <v>166</v>
      </c>
      <c r="B84" s="39" t="s">
        <v>167</v>
      </c>
      <c r="C84" s="40" t="s">
        <v>166</v>
      </c>
      <c r="D84" s="5"/>
      <c r="E84" s="5">
        <v>0</v>
      </c>
      <c r="G84" s="67">
        <v>0</v>
      </c>
    </row>
    <row r="85" spans="1:7" x14ac:dyDescent="0.2">
      <c r="A85" s="38" t="s">
        <v>168</v>
      </c>
      <c r="B85" s="39" t="s">
        <v>169</v>
      </c>
      <c r="C85" s="40" t="s">
        <v>168</v>
      </c>
      <c r="D85" s="5"/>
      <c r="E85" s="5">
        <v>0</v>
      </c>
      <c r="G85" s="67">
        <v>0</v>
      </c>
    </row>
    <row r="86" spans="1:7" ht="12.75" customHeight="1" x14ac:dyDescent="0.2">
      <c r="A86" s="48">
        <v>329</v>
      </c>
      <c r="B86" s="50" t="s">
        <v>170</v>
      </c>
      <c r="C86" s="47" t="s">
        <v>171</v>
      </c>
      <c r="D86" s="4">
        <f>SUM(D87:D93)</f>
        <v>0</v>
      </c>
      <c r="E86" s="4">
        <f>SUM(E87:E93)</f>
        <v>0</v>
      </c>
    </row>
    <row r="87" spans="1:7" ht="12.75" customHeight="1" x14ac:dyDescent="0.2">
      <c r="A87" s="48">
        <v>3291</v>
      </c>
      <c r="B87" s="51" t="s">
        <v>172</v>
      </c>
      <c r="C87" s="47" t="s">
        <v>173</v>
      </c>
      <c r="D87" s="7"/>
      <c r="E87" s="7">
        <v>0</v>
      </c>
      <c r="G87" s="67">
        <v>0</v>
      </c>
    </row>
    <row r="88" spans="1:7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0</v>
      </c>
      <c r="G88" s="67">
        <v>0</v>
      </c>
    </row>
    <row r="89" spans="1:7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0</v>
      </c>
      <c r="G89" s="67">
        <v>0</v>
      </c>
    </row>
    <row r="90" spans="1:7" ht="12.75" customHeight="1" x14ac:dyDescent="0.2">
      <c r="A90" s="48">
        <v>3294</v>
      </c>
      <c r="B90" s="50" t="s">
        <v>178</v>
      </c>
      <c r="C90" s="47" t="s">
        <v>179</v>
      </c>
      <c r="D90" s="7"/>
      <c r="E90" s="7">
        <v>0</v>
      </c>
      <c r="G90" s="67">
        <v>0</v>
      </c>
    </row>
    <row r="91" spans="1:7" ht="12.75" customHeight="1" x14ac:dyDescent="0.2">
      <c r="A91" s="48">
        <v>3295</v>
      </c>
      <c r="B91" s="50" t="s">
        <v>180</v>
      </c>
      <c r="C91" s="47" t="s">
        <v>181</v>
      </c>
      <c r="D91" s="7"/>
      <c r="E91" s="7">
        <v>0</v>
      </c>
      <c r="G91" s="67">
        <v>0</v>
      </c>
    </row>
    <row r="92" spans="1:7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>
        <v>0</v>
      </c>
      <c r="G92" s="67">
        <v>0</v>
      </c>
    </row>
    <row r="93" spans="1:7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0</v>
      </c>
      <c r="G93" s="67">
        <v>0</v>
      </c>
    </row>
    <row r="94" spans="1:7" ht="12.75" customHeight="1" x14ac:dyDescent="0.2">
      <c r="A94" s="48">
        <v>34</v>
      </c>
      <c r="B94" s="51" t="s">
        <v>186</v>
      </c>
      <c r="C94" s="47" t="s">
        <v>187</v>
      </c>
      <c r="D94" s="4">
        <f>D95+D100+D108</f>
        <v>0</v>
      </c>
      <c r="E94" s="4">
        <f>E95+E100+E108</f>
        <v>0</v>
      </c>
    </row>
    <row r="95" spans="1:7" ht="12.75" customHeight="1" x14ac:dyDescent="0.2">
      <c r="A95" s="48">
        <v>341</v>
      </c>
      <c r="B95" s="50" t="s">
        <v>188</v>
      </c>
      <c r="C95" s="47" t="s">
        <v>189</v>
      </c>
      <c r="D95" s="4">
        <f>SUM(D96:D99)</f>
        <v>0</v>
      </c>
      <c r="E95" s="4">
        <f>SUM(E96:E99)</f>
        <v>0</v>
      </c>
    </row>
    <row r="96" spans="1:7" ht="12.75" customHeight="1" x14ac:dyDescent="0.2">
      <c r="A96" s="48">
        <v>3411</v>
      </c>
      <c r="B96" s="50" t="s">
        <v>190</v>
      </c>
      <c r="C96" s="47" t="s">
        <v>191</v>
      </c>
      <c r="D96" s="7"/>
      <c r="E96" s="7">
        <v>0</v>
      </c>
      <c r="G96" s="67">
        <v>0</v>
      </c>
    </row>
    <row r="97" spans="1:7" ht="12.75" customHeight="1" x14ac:dyDescent="0.2">
      <c r="A97" s="48">
        <v>3412</v>
      </c>
      <c r="B97" s="50" t="s">
        <v>192</v>
      </c>
      <c r="C97" s="47" t="s">
        <v>193</v>
      </c>
      <c r="D97" s="7"/>
      <c r="E97" s="7">
        <v>0</v>
      </c>
      <c r="G97" s="67">
        <v>0</v>
      </c>
    </row>
    <row r="98" spans="1:7" ht="12.75" customHeight="1" x14ac:dyDescent="0.2">
      <c r="A98" s="48">
        <v>3413</v>
      </c>
      <c r="B98" s="50" t="s">
        <v>194</v>
      </c>
      <c r="C98" s="47" t="s">
        <v>195</v>
      </c>
      <c r="D98" s="7"/>
      <c r="E98" s="7">
        <v>0</v>
      </c>
      <c r="G98" s="67">
        <v>0</v>
      </c>
    </row>
    <row r="99" spans="1:7" ht="12.75" customHeight="1" x14ac:dyDescent="0.2">
      <c r="A99" s="48">
        <v>3419</v>
      </c>
      <c r="B99" s="50" t="s">
        <v>196</v>
      </c>
      <c r="C99" s="47" t="s">
        <v>197</v>
      </c>
      <c r="D99" s="7"/>
      <c r="E99" s="7">
        <v>0</v>
      </c>
      <c r="G99" s="67">
        <v>0</v>
      </c>
    </row>
    <row r="100" spans="1:7" ht="12.75" customHeight="1" x14ac:dyDescent="0.2">
      <c r="A100" s="48">
        <v>342</v>
      </c>
      <c r="B100" s="50" t="s">
        <v>198</v>
      </c>
      <c r="C100" s="47" t="s">
        <v>199</v>
      </c>
      <c r="D100" s="4">
        <f>SUM(D101:D107)</f>
        <v>0</v>
      </c>
      <c r="E100" s="4">
        <f>SUM(E101:E107)</f>
        <v>0</v>
      </c>
    </row>
    <row r="101" spans="1:7" ht="24" x14ac:dyDescent="0.2">
      <c r="A101" s="48">
        <v>3421</v>
      </c>
      <c r="B101" s="50" t="s">
        <v>200</v>
      </c>
      <c r="C101" s="47" t="s">
        <v>201</v>
      </c>
      <c r="D101" s="7"/>
      <c r="E101" s="7">
        <v>0</v>
      </c>
      <c r="G101" s="67">
        <v>0</v>
      </c>
    </row>
    <row r="102" spans="1:7" ht="24" x14ac:dyDescent="0.2">
      <c r="A102" s="48">
        <v>3422</v>
      </c>
      <c r="B102" s="51" t="s">
        <v>202</v>
      </c>
      <c r="C102" s="47" t="s">
        <v>203</v>
      </c>
      <c r="D102" s="7"/>
      <c r="E102" s="7">
        <v>0</v>
      </c>
      <c r="G102" s="67">
        <v>0</v>
      </c>
    </row>
    <row r="103" spans="1:7" ht="24" x14ac:dyDescent="0.2">
      <c r="A103" s="48">
        <v>3423</v>
      </c>
      <c r="B103" s="51" t="s">
        <v>204</v>
      </c>
      <c r="C103" s="47" t="s">
        <v>205</v>
      </c>
      <c r="D103" s="7"/>
      <c r="E103" s="7">
        <v>0</v>
      </c>
      <c r="G103" s="67">
        <v>0</v>
      </c>
    </row>
    <row r="104" spans="1:7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>
        <v>0</v>
      </c>
      <c r="G104" s="67">
        <v>0</v>
      </c>
    </row>
    <row r="105" spans="1:7" x14ac:dyDescent="0.2">
      <c r="A105" s="48">
        <v>3426</v>
      </c>
      <c r="B105" s="50" t="s">
        <v>208</v>
      </c>
      <c r="C105" s="47" t="s">
        <v>209</v>
      </c>
      <c r="D105" s="7"/>
      <c r="E105" s="7">
        <v>0</v>
      </c>
      <c r="G105" s="67">
        <v>0</v>
      </c>
    </row>
    <row r="106" spans="1:7" ht="24" x14ac:dyDescent="0.2">
      <c r="A106" s="48">
        <v>3427</v>
      </c>
      <c r="B106" s="50" t="s">
        <v>210</v>
      </c>
      <c r="C106" s="47" t="s">
        <v>211</v>
      </c>
      <c r="D106" s="7"/>
      <c r="E106" s="7">
        <v>0</v>
      </c>
      <c r="G106" s="67">
        <v>0</v>
      </c>
    </row>
    <row r="107" spans="1:7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>
        <v>0</v>
      </c>
      <c r="G107" s="67">
        <v>0</v>
      </c>
    </row>
    <row r="108" spans="1:7" ht="12.75" customHeight="1" x14ac:dyDescent="0.2">
      <c r="A108" s="48">
        <v>343</v>
      </c>
      <c r="B108" s="39" t="s">
        <v>214</v>
      </c>
      <c r="C108" s="47" t="s">
        <v>215</v>
      </c>
      <c r="D108" s="4">
        <f>SUM(D109:D112)</f>
        <v>0</v>
      </c>
      <c r="E108" s="4">
        <f>SUM(E109:E112)</f>
        <v>0</v>
      </c>
    </row>
    <row r="109" spans="1:7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0</v>
      </c>
      <c r="G109" s="67">
        <v>0</v>
      </c>
    </row>
    <row r="110" spans="1:7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>
        <v>0</v>
      </c>
      <c r="G110" s="67">
        <v>0</v>
      </c>
    </row>
    <row r="111" spans="1:7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>
        <v>0</v>
      </c>
      <c r="G111" s="67">
        <v>0</v>
      </c>
    </row>
    <row r="112" spans="1:7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>
        <v>0</v>
      </c>
      <c r="G112" s="67">
        <v>0</v>
      </c>
    </row>
    <row r="113" spans="1:7" ht="12.75" customHeight="1" x14ac:dyDescent="0.2">
      <c r="A113" s="48">
        <v>35</v>
      </c>
      <c r="B113" s="39" t="s">
        <v>224</v>
      </c>
      <c r="C113" s="47" t="s">
        <v>225</v>
      </c>
      <c r="D113" s="4">
        <f>D114+D117+D121</f>
        <v>0</v>
      </c>
      <c r="E113" s="4">
        <f>E114+E117+E121</f>
        <v>0</v>
      </c>
    </row>
    <row r="114" spans="1:7" ht="24" x14ac:dyDescent="0.2">
      <c r="A114" s="48">
        <v>351</v>
      </c>
      <c r="B114" s="39" t="s">
        <v>226</v>
      </c>
      <c r="C114" s="47" t="s">
        <v>227</v>
      </c>
      <c r="D114" s="4">
        <f>SUM(D115:D116)</f>
        <v>0</v>
      </c>
      <c r="E114" s="4">
        <f>SUM(E115:E116)</f>
        <v>0</v>
      </c>
    </row>
    <row r="115" spans="1:7" ht="24" x14ac:dyDescent="0.2">
      <c r="A115" s="48">
        <v>3511</v>
      </c>
      <c r="B115" s="39" t="s">
        <v>228</v>
      </c>
      <c r="C115" s="47" t="s">
        <v>229</v>
      </c>
      <c r="D115" s="7"/>
      <c r="E115" s="7">
        <v>0</v>
      </c>
      <c r="G115" s="67">
        <v>0</v>
      </c>
    </row>
    <row r="116" spans="1:7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>
        <v>0</v>
      </c>
      <c r="G116" s="67">
        <v>0</v>
      </c>
    </row>
    <row r="117" spans="1:7" ht="36" x14ac:dyDescent="0.2">
      <c r="A117" s="48">
        <v>352</v>
      </c>
      <c r="B117" s="39" t="s">
        <v>232</v>
      </c>
      <c r="C117" s="47" t="s">
        <v>233</v>
      </c>
      <c r="D117" s="4">
        <f>SUM(D118:D120)</f>
        <v>0</v>
      </c>
      <c r="E117" s="4">
        <f>SUM(E118:E120)</f>
        <v>0</v>
      </c>
    </row>
    <row r="118" spans="1:7" ht="24" x14ac:dyDescent="0.2">
      <c r="A118" s="48">
        <v>3521</v>
      </c>
      <c r="B118" s="39" t="s">
        <v>234</v>
      </c>
      <c r="C118" s="47" t="s">
        <v>235</v>
      </c>
      <c r="D118" s="7"/>
      <c r="E118" s="7">
        <v>0</v>
      </c>
      <c r="G118" s="67">
        <v>0</v>
      </c>
    </row>
    <row r="119" spans="1:7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>
        <v>0</v>
      </c>
      <c r="G119" s="67">
        <v>0</v>
      </c>
    </row>
    <row r="120" spans="1:7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>
        <v>0</v>
      </c>
      <c r="G120" s="67">
        <v>0</v>
      </c>
    </row>
    <row r="121" spans="1:7" ht="24" x14ac:dyDescent="0.2">
      <c r="A121" s="48" t="s">
        <v>240</v>
      </c>
      <c r="B121" s="50" t="s">
        <v>241</v>
      </c>
      <c r="C121" s="47" t="s">
        <v>240</v>
      </c>
      <c r="D121" s="7"/>
      <c r="E121" s="7">
        <v>0</v>
      </c>
      <c r="G121" s="67">
        <v>0</v>
      </c>
    </row>
    <row r="122" spans="1:7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7" ht="12.75" customHeight="1" x14ac:dyDescent="0.2">
      <c r="A123" s="48">
        <v>361</v>
      </c>
      <c r="B123" s="50" t="s">
        <v>244</v>
      </c>
      <c r="C123" s="47" t="s">
        <v>245</v>
      </c>
      <c r="D123" s="4">
        <f>SUM(D124:D125)</f>
        <v>0</v>
      </c>
      <c r="E123" s="4">
        <f>SUM(E124:E125)</f>
        <v>0</v>
      </c>
    </row>
    <row r="124" spans="1:7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>
        <v>0</v>
      </c>
      <c r="G124" s="67">
        <v>0</v>
      </c>
    </row>
    <row r="125" spans="1:7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>
        <v>0</v>
      </c>
      <c r="G125" s="67">
        <v>0</v>
      </c>
    </row>
    <row r="126" spans="1:7" ht="24" x14ac:dyDescent="0.2">
      <c r="A126" s="48">
        <v>362</v>
      </c>
      <c r="B126" s="50" t="s">
        <v>250</v>
      </c>
      <c r="C126" s="47" t="s">
        <v>251</v>
      </c>
      <c r="D126" s="4">
        <f>SUM(D127:D128)</f>
        <v>0</v>
      </c>
      <c r="E126" s="4">
        <f>SUM(E127:E128)</f>
        <v>0</v>
      </c>
    </row>
    <row r="127" spans="1:7" ht="24" x14ac:dyDescent="0.2">
      <c r="A127" s="48">
        <v>3621</v>
      </c>
      <c r="B127" s="39" t="s">
        <v>252</v>
      </c>
      <c r="C127" s="47" t="s">
        <v>253</v>
      </c>
      <c r="D127" s="7"/>
      <c r="E127" s="7">
        <v>0</v>
      </c>
      <c r="G127" s="67">
        <v>0</v>
      </c>
    </row>
    <row r="128" spans="1:7" ht="24" x14ac:dyDescent="0.2">
      <c r="A128" s="48">
        <v>3622</v>
      </c>
      <c r="B128" s="39" t="s">
        <v>254</v>
      </c>
      <c r="C128" s="47" t="s">
        <v>255</v>
      </c>
      <c r="D128" s="7"/>
      <c r="E128" s="7">
        <v>0</v>
      </c>
      <c r="G128" s="67">
        <v>0</v>
      </c>
    </row>
    <row r="129" spans="1:7" ht="24" x14ac:dyDescent="0.2">
      <c r="A129" s="48">
        <v>363</v>
      </c>
      <c r="B129" s="39" t="s">
        <v>256</v>
      </c>
      <c r="C129" s="47" t="s">
        <v>257</v>
      </c>
      <c r="D129" s="4">
        <f>SUM(D130:D133)</f>
        <v>0</v>
      </c>
      <c r="E129" s="4">
        <f>SUM(E130:E133)</f>
        <v>0</v>
      </c>
    </row>
    <row r="130" spans="1:7" x14ac:dyDescent="0.2">
      <c r="A130" s="48">
        <v>3631</v>
      </c>
      <c r="B130" s="39" t="s">
        <v>258</v>
      </c>
      <c r="C130" s="47" t="s">
        <v>259</v>
      </c>
      <c r="D130" s="7"/>
      <c r="E130" s="7">
        <v>0</v>
      </c>
      <c r="G130" s="67">
        <v>0</v>
      </c>
    </row>
    <row r="131" spans="1:7" x14ac:dyDescent="0.2">
      <c r="A131" s="48">
        <v>3632</v>
      </c>
      <c r="B131" s="39" t="s">
        <v>260</v>
      </c>
      <c r="C131" s="47" t="s">
        <v>261</v>
      </c>
      <c r="D131" s="7"/>
      <c r="E131" s="7">
        <v>0</v>
      </c>
      <c r="G131" s="67">
        <v>0</v>
      </c>
    </row>
    <row r="132" spans="1:7" ht="24" x14ac:dyDescent="0.2">
      <c r="A132" s="48" t="s">
        <v>262</v>
      </c>
      <c r="B132" s="39" t="s">
        <v>263</v>
      </c>
      <c r="C132" s="47" t="s">
        <v>262</v>
      </c>
      <c r="D132" s="7"/>
      <c r="E132" s="7">
        <v>0</v>
      </c>
      <c r="G132" s="67">
        <v>0</v>
      </c>
    </row>
    <row r="133" spans="1:7" ht="24" x14ac:dyDescent="0.2">
      <c r="A133" s="48" t="s">
        <v>264</v>
      </c>
      <c r="B133" s="39" t="s">
        <v>265</v>
      </c>
      <c r="C133" s="47" t="s">
        <v>264</v>
      </c>
      <c r="D133" s="7"/>
      <c r="E133" s="7">
        <v>0</v>
      </c>
      <c r="G133" s="67">
        <v>0</v>
      </c>
    </row>
    <row r="134" spans="1:7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7" x14ac:dyDescent="0.2">
      <c r="A135" s="38" t="s">
        <v>268</v>
      </c>
      <c r="B135" s="39" t="s">
        <v>269</v>
      </c>
      <c r="C135" s="40" t="s">
        <v>268</v>
      </c>
      <c r="D135" s="5"/>
      <c r="E135" s="5">
        <v>0</v>
      </c>
      <c r="G135" s="67">
        <v>0</v>
      </c>
    </row>
    <row r="136" spans="1:7" x14ac:dyDescent="0.2">
      <c r="A136" s="38" t="s">
        <v>270</v>
      </c>
      <c r="B136" s="39" t="s">
        <v>271</v>
      </c>
      <c r="C136" s="40" t="s">
        <v>270</v>
      </c>
      <c r="D136" s="5"/>
      <c r="E136" s="5">
        <v>0</v>
      </c>
      <c r="G136" s="67">
        <v>0</v>
      </c>
    </row>
    <row r="137" spans="1:7" x14ac:dyDescent="0.2">
      <c r="A137" s="38" t="s">
        <v>272</v>
      </c>
      <c r="B137" s="39" t="s">
        <v>273</v>
      </c>
      <c r="C137" s="40" t="s">
        <v>272</v>
      </c>
      <c r="D137" s="5"/>
      <c r="E137" s="5">
        <v>0</v>
      </c>
      <c r="G137" s="67">
        <v>0</v>
      </c>
    </row>
    <row r="138" spans="1:7" x14ac:dyDescent="0.2">
      <c r="A138" s="48" t="s">
        <v>274</v>
      </c>
      <c r="B138" s="39" t="s">
        <v>275</v>
      </c>
      <c r="C138" s="47" t="s">
        <v>274</v>
      </c>
      <c r="D138" s="4">
        <f>SUM(D139:D141)</f>
        <v>0</v>
      </c>
      <c r="E138" s="4">
        <f>SUM(E139:E141)</f>
        <v>0</v>
      </c>
    </row>
    <row r="139" spans="1:7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>
        <v>0</v>
      </c>
      <c r="G139" s="67">
        <v>0</v>
      </c>
    </row>
    <row r="140" spans="1:7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>
        <v>0</v>
      </c>
      <c r="G140" s="67">
        <v>0</v>
      </c>
    </row>
    <row r="141" spans="1:7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>
        <v>0</v>
      </c>
      <c r="G141" s="67">
        <v>0</v>
      </c>
    </row>
    <row r="142" spans="1:7" ht="24" x14ac:dyDescent="0.2">
      <c r="A142" s="48" t="s">
        <v>282</v>
      </c>
      <c r="B142" s="50" t="s">
        <v>283</v>
      </c>
      <c r="C142" s="47" t="s">
        <v>282</v>
      </c>
      <c r="D142" s="4">
        <f>SUM(D143:D145)</f>
        <v>0</v>
      </c>
      <c r="E142" s="4">
        <f>SUM(E143:E145)</f>
        <v>0</v>
      </c>
    </row>
    <row r="143" spans="1:7" ht="24" x14ac:dyDescent="0.2">
      <c r="A143" s="48">
        <v>3672</v>
      </c>
      <c r="B143" s="50" t="s">
        <v>284</v>
      </c>
      <c r="C143" s="47" t="s">
        <v>285</v>
      </c>
      <c r="D143" s="7"/>
      <c r="E143" s="7">
        <v>0</v>
      </c>
      <c r="G143" s="67">
        <v>0</v>
      </c>
    </row>
    <row r="144" spans="1:7" ht="24" x14ac:dyDescent="0.2">
      <c r="A144" s="48">
        <v>3673</v>
      </c>
      <c r="B144" s="50" t="s">
        <v>286</v>
      </c>
      <c r="C144" s="47" t="s">
        <v>287</v>
      </c>
      <c r="D144" s="7"/>
      <c r="E144" s="7">
        <v>0</v>
      </c>
      <c r="G144" s="67">
        <v>0</v>
      </c>
    </row>
    <row r="145" spans="1:7" ht="24" x14ac:dyDescent="0.2">
      <c r="A145" s="48">
        <v>3674</v>
      </c>
      <c r="B145" s="50" t="s">
        <v>288</v>
      </c>
      <c r="C145" s="47" t="s">
        <v>289</v>
      </c>
      <c r="D145" s="7"/>
      <c r="E145" s="7">
        <v>0</v>
      </c>
      <c r="G145" s="67">
        <v>0</v>
      </c>
    </row>
    <row r="146" spans="1:7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7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>
        <v>0</v>
      </c>
      <c r="G147" s="67">
        <v>0</v>
      </c>
    </row>
    <row r="148" spans="1:7" x14ac:dyDescent="0.2">
      <c r="A148" s="48" t="s">
        <v>294</v>
      </c>
      <c r="B148" s="50" t="s">
        <v>295</v>
      </c>
      <c r="C148" s="47" t="s">
        <v>294</v>
      </c>
      <c r="D148" s="7"/>
      <c r="E148" s="7">
        <v>0</v>
      </c>
      <c r="G148" s="67">
        <v>0</v>
      </c>
    </row>
    <row r="149" spans="1:7" ht="24" x14ac:dyDescent="0.2">
      <c r="A149" s="48" t="s">
        <v>296</v>
      </c>
      <c r="B149" s="50" t="s">
        <v>297</v>
      </c>
      <c r="C149" s="47" t="s">
        <v>296</v>
      </c>
      <c r="D149" s="4">
        <f>SUM(D150:D153)</f>
        <v>0</v>
      </c>
      <c r="E149" s="4">
        <f>SUM(E150:E153)</f>
        <v>0</v>
      </c>
    </row>
    <row r="150" spans="1:7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>
        <v>0</v>
      </c>
      <c r="G150" s="67">
        <v>0</v>
      </c>
    </row>
    <row r="151" spans="1:7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>
        <v>0</v>
      </c>
      <c r="G151" s="67">
        <v>0</v>
      </c>
    </row>
    <row r="152" spans="1:7" ht="24" x14ac:dyDescent="0.2">
      <c r="A152" s="48" t="s">
        <v>300</v>
      </c>
      <c r="B152" s="50" t="s">
        <v>66</v>
      </c>
      <c r="C152" s="47" t="s">
        <v>300</v>
      </c>
      <c r="D152" s="7"/>
      <c r="E152" s="7">
        <v>0</v>
      </c>
      <c r="G152" s="67">
        <v>0</v>
      </c>
    </row>
    <row r="153" spans="1:7" ht="24" x14ac:dyDescent="0.2">
      <c r="A153" s="48" t="s">
        <v>301</v>
      </c>
      <c r="B153" s="50" t="s">
        <v>68</v>
      </c>
      <c r="C153" s="47" t="s">
        <v>301</v>
      </c>
      <c r="D153" s="7"/>
      <c r="E153" s="7">
        <v>0</v>
      </c>
      <c r="G153" s="67">
        <v>0</v>
      </c>
    </row>
    <row r="154" spans="1:7" ht="24" x14ac:dyDescent="0.2">
      <c r="A154" s="48">
        <v>37</v>
      </c>
      <c r="B154" s="50" t="s">
        <v>302</v>
      </c>
      <c r="C154" s="47" t="s">
        <v>303</v>
      </c>
      <c r="D154" s="4">
        <f>D155+D161</f>
        <v>0</v>
      </c>
      <c r="E154" s="4">
        <f>E155+E161</f>
        <v>0</v>
      </c>
    </row>
    <row r="155" spans="1:7" ht="24" x14ac:dyDescent="0.2">
      <c r="A155" s="48">
        <v>371</v>
      </c>
      <c r="B155" s="50" t="s">
        <v>304</v>
      </c>
      <c r="C155" s="47" t="s">
        <v>305</v>
      </c>
      <c r="D155" s="4">
        <f>SUM(D156:D160)</f>
        <v>0</v>
      </c>
      <c r="E155" s="4">
        <f>SUM(E156:E160)</f>
        <v>0</v>
      </c>
    </row>
    <row r="156" spans="1:7" ht="24" x14ac:dyDescent="0.2">
      <c r="A156" s="48">
        <v>3711</v>
      </c>
      <c r="B156" s="50" t="s">
        <v>306</v>
      </c>
      <c r="C156" s="47" t="s">
        <v>307</v>
      </c>
      <c r="D156" s="7"/>
      <c r="E156" s="7">
        <v>0</v>
      </c>
      <c r="G156" s="67">
        <v>0</v>
      </c>
    </row>
    <row r="157" spans="1:7" ht="24" x14ac:dyDescent="0.2">
      <c r="A157" s="48">
        <v>3712</v>
      </c>
      <c r="B157" s="50" t="s">
        <v>308</v>
      </c>
      <c r="C157" s="47" t="s">
        <v>309</v>
      </c>
      <c r="D157" s="7"/>
      <c r="E157" s="7">
        <v>0</v>
      </c>
      <c r="G157" s="67">
        <v>0</v>
      </c>
    </row>
    <row r="158" spans="1:7" ht="24" x14ac:dyDescent="0.2">
      <c r="A158" s="48" t="s">
        <v>310</v>
      </c>
      <c r="B158" s="50" t="s">
        <v>311</v>
      </c>
      <c r="C158" s="47" t="s">
        <v>310</v>
      </c>
      <c r="D158" s="7"/>
      <c r="E158" s="7">
        <v>0</v>
      </c>
      <c r="G158" s="67">
        <v>0</v>
      </c>
    </row>
    <row r="159" spans="1:7" ht="24" x14ac:dyDescent="0.2">
      <c r="A159" s="48" t="s">
        <v>312</v>
      </c>
      <c r="B159" s="50" t="s">
        <v>313</v>
      </c>
      <c r="C159" s="47" t="s">
        <v>312</v>
      </c>
      <c r="D159" s="7"/>
      <c r="E159" s="7">
        <v>0</v>
      </c>
      <c r="G159" s="67">
        <v>0</v>
      </c>
    </row>
    <row r="160" spans="1:7" x14ac:dyDescent="0.2">
      <c r="A160" s="48" t="s">
        <v>314</v>
      </c>
      <c r="B160" s="39" t="s">
        <v>315</v>
      </c>
      <c r="C160" s="47" t="s">
        <v>314</v>
      </c>
      <c r="D160" s="7"/>
      <c r="E160" s="7">
        <v>0</v>
      </c>
      <c r="G160" s="67">
        <v>0</v>
      </c>
    </row>
    <row r="161" spans="1:7" ht="24" x14ac:dyDescent="0.2">
      <c r="A161" s="48">
        <v>372</v>
      </c>
      <c r="B161" s="49" t="s">
        <v>316</v>
      </c>
      <c r="C161" s="47" t="s">
        <v>317</v>
      </c>
      <c r="D161" s="4">
        <f>SUM(D162:D164)</f>
        <v>0</v>
      </c>
      <c r="E161" s="4">
        <f>SUM(E162:E164)</f>
        <v>0</v>
      </c>
    </row>
    <row r="162" spans="1:7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>
        <v>0</v>
      </c>
      <c r="G162" s="67">
        <v>0</v>
      </c>
    </row>
    <row r="163" spans="1:7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>
        <v>0</v>
      </c>
      <c r="G163" s="67">
        <v>0</v>
      </c>
    </row>
    <row r="164" spans="1:7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>
        <v>0</v>
      </c>
      <c r="G164" s="67">
        <v>0</v>
      </c>
    </row>
    <row r="165" spans="1:7" ht="24" x14ac:dyDescent="0.2">
      <c r="A165" s="48">
        <v>38</v>
      </c>
      <c r="B165" s="39" t="s">
        <v>324</v>
      </c>
      <c r="C165" s="47" t="s">
        <v>325</v>
      </c>
      <c r="D165" s="4">
        <f>D166+D170+D175+D181</f>
        <v>0</v>
      </c>
      <c r="E165" s="4">
        <f>E166+E170+E175+E181</f>
        <v>0</v>
      </c>
    </row>
    <row r="166" spans="1:7" ht="12.75" customHeight="1" x14ac:dyDescent="0.2">
      <c r="A166" s="48">
        <v>381</v>
      </c>
      <c r="B166" s="50" t="s">
        <v>326</v>
      </c>
      <c r="C166" s="47" t="s">
        <v>327</v>
      </c>
      <c r="D166" s="4">
        <f>SUM(D167:D169)</f>
        <v>0</v>
      </c>
      <c r="E166" s="4">
        <f>SUM(E167:E169)</f>
        <v>0</v>
      </c>
    </row>
    <row r="167" spans="1:7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>
        <v>0</v>
      </c>
      <c r="G167" s="67">
        <v>0</v>
      </c>
    </row>
    <row r="168" spans="1:7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>
        <v>0</v>
      </c>
      <c r="G168" s="67">
        <v>0</v>
      </c>
    </row>
    <row r="169" spans="1:7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>
        <v>0</v>
      </c>
      <c r="G169" s="67">
        <v>0</v>
      </c>
    </row>
    <row r="170" spans="1:7" ht="12.75" customHeight="1" x14ac:dyDescent="0.2">
      <c r="A170" s="48">
        <v>382</v>
      </c>
      <c r="B170" s="39" t="s">
        <v>334</v>
      </c>
      <c r="C170" s="47" t="s">
        <v>335</v>
      </c>
      <c r="D170" s="4">
        <f>SUM(D171:D174)</f>
        <v>0</v>
      </c>
      <c r="E170" s="4">
        <f>SUM(E171:E174)</f>
        <v>0</v>
      </c>
    </row>
    <row r="171" spans="1:7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>
        <v>0</v>
      </c>
      <c r="G171" s="67">
        <v>0</v>
      </c>
    </row>
    <row r="172" spans="1:7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>
        <v>0</v>
      </c>
      <c r="G172" s="67">
        <v>0</v>
      </c>
    </row>
    <row r="173" spans="1:7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>
        <v>0</v>
      </c>
      <c r="G173" s="67">
        <v>0</v>
      </c>
    </row>
    <row r="174" spans="1:7" ht="24" x14ac:dyDescent="0.2">
      <c r="A174" s="48" t="s">
        <v>342</v>
      </c>
      <c r="B174" s="50" t="s">
        <v>343</v>
      </c>
      <c r="C174" s="47" t="s">
        <v>342</v>
      </c>
      <c r="D174" s="7"/>
      <c r="E174" s="7">
        <v>0</v>
      </c>
      <c r="G174" s="67">
        <v>0</v>
      </c>
    </row>
    <row r="175" spans="1:7" ht="12.75" customHeight="1" x14ac:dyDescent="0.2">
      <c r="A175" s="48">
        <v>383</v>
      </c>
      <c r="B175" s="50" t="s">
        <v>344</v>
      </c>
      <c r="C175" s="47" t="s">
        <v>345</v>
      </c>
      <c r="D175" s="4">
        <f>SUM(D176:D180)</f>
        <v>0</v>
      </c>
      <c r="E175" s="4">
        <f>SUM(E176:E180)</f>
        <v>0</v>
      </c>
    </row>
    <row r="176" spans="1:7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>
        <v>0</v>
      </c>
      <c r="G176" s="67">
        <v>0</v>
      </c>
    </row>
    <row r="177" spans="1:7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>
        <v>0</v>
      </c>
      <c r="G177" s="67">
        <v>0</v>
      </c>
    </row>
    <row r="178" spans="1:7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>
        <v>0</v>
      </c>
      <c r="G178" s="67">
        <v>0</v>
      </c>
    </row>
    <row r="179" spans="1:7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>
        <v>0</v>
      </c>
      <c r="G179" s="67">
        <v>0</v>
      </c>
    </row>
    <row r="180" spans="1:7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>
        <v>0</v>
      </c>
      <c r="G180" s="67">
        <v>0</v>
      </c>
    </row>
    <row r="181" spans="1:7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7" ht="24" x14ac:dyDescent="0.2">
      <c r="A182" s="48">
        <v>3861</v>
      </c>
      <c r="B182" s="50" t="s">
        <v>358</v>
      </c>
      <c r="C182" s="47" t="s">
        <v>359</v>
      </c>
      <c r="D182" s="7"/>
      <c r="E182" s="7">
        <v>0</v>
      </c>
      <c r="G182" s="67">
        <v>0</v>
      </c>
    </row>
    <row r="183" spans="1:7" ht="24" x14ac:dyDescent="0.2">
      <c r="A183" s="48">
        <v>3862</v>
      </c>
      <c r="B183" s="39" t="s">
        <v>360</v>
      </c>
      <c r="C183" s="47" t="s">
        <v>361</v>
      </c>
      <c r="D183" s="7"/>
      <c r="E183" s="7">
        <v>0</v>
      </c>
      <c r="G183" s="67">
        <v>0</v>
      </c>
    </row>
    <row r="184" spans="1:7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>
        <v>0</v>
      </c>
      <c r="G184" s="67">
        <v>0</v>
      </c>
    </row>
    <row r="185" spans="1:7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>
        <v>0</v>
      </c>
      <c r="G185" s="67">
        <v>0</v>
      </c>
    </row>
    <row r="186" spans="1:7" ht="24" x14ac:dyDescent="0.2">
      <c r="A186" s="48" t="s">
        <v>366</v>
      </c>
      <c r="B186" s="39" t="s">
        <v>367</v>
      </c>
      <c r="C186" s="47" t="s">
        <v>366</v>
      </c>
      <c r="D186" s="7"/>
      <c r="E186" s="7">
        <v>0</v>
      </c>
      <c r="G186" s="67">
        <v>0</v>
      </c>
    </row>
    <row r="187" spans="1:7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7" x14ac:dyDescent="0.2">
      <c r="A188" s="32">
        <v>41</v>
      </c>
      <c r="B188" s="33" t="s">
        <v>370</v>
      </c>
      <c r="C188" s="47" t="s">
        <v>371</v>
      </c>
      <c r="D188" s="4">
        <f>D189+D193</f>
        <v>0</v>
      </c>
      <c r="E188" s="4">
        <f>E189+E193</f>
        <v>0</v>
      </c>
    </row>
    <row r="189" spans="1:7" ht="12.75" customHeight="1" x14ac:dyDescent="0.2">
      <c r="A189" s="48">
        <v>411</v>
      </c>
      <c r="B189" s="50" t="s">
        <v>372</v>
      </c>
      <c r="C189" s="47" t="s">
        <v>373</v>
      </c>
      <c r="D189" s="4">
        <f>SUM(D190:D192)</f>
        <v>0</v>
      </c>
      <c r="E189" s="4">
        <f>SUM(E190:E192)</f>
        <v>0</v>
      </c>
    </row>
    <row r="190" spans="1:7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>
        <v>0</v>
      </c>
      <c r="G190" s="67">
        <v>0</v>
      </c>
    </row>
    <row r="191" spans="1:7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>
        <v>0</v>
      </c>
      <c r="G191" s="67">
        <v>0</v>
      </c>
    </row>
    <row r="192" spans="1:7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>
        <v>0</v>
      </c>
      <c r="G192" s="67">
        <v>0</v>
      </c>
    </row>
    <row r="193" spans="1:7" ht="12.75" customHeight="1" x14ac:dyDescent="0.2">
      <c r="A193" s="48">
        <v>412</v>
      </c>
      <c r="B193" s="50" t="s">
        <v>380</v>
      </c>
      <c r="C193" s="47" t="s">
        <v>381</v>
      </c>
      <c r="D193" s="4">
        <f>SUM(D194:D199)</f>
        <v>0</v>
      </c>
      <c r="E193" s="4">
        <f>SUM(E194:E199)</f>
        <v>0</v>
      </c>
    </row>
    <row r="194" spans="1:7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>
        <v>0</v>
      </c>
      <c r="G194" s="67">
        <v>0</v>
      </c>
    </row>
    <row r="195" spans="1:7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>
        <v>0</v>
      </c>
      <c r="G195" s="67">
        <v>0</v>
      </c>
    </row>
    <row r="196" spans="1:7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>
        <v>0</v>
      </c>
      <c r="G196" s="67">
        <v>0</v>
      </c>
    </row>
    <row r="197" spans="1:7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>
        <v>0</v>
      </c>
      <c r="G197" s="67">
        <v>0</v>
      </c>
    </row>
    <row r="198" spans="1:7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>
        <v>0</v>
      </c>
      <c r="G198" s="67">
        <v>0</v>
      </c>
    </row>
    <row r="199" spans="1:7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>
        <v>0</v>
      </c>
      <c r="G199" s="67">
        <v>0</v>
      </c>
    </row>
    <row r="200" spans="1:7" ht="24" x14ac:dyDescent="0.2">
      <c r="A200" s="48">
        <v>42</v>
      </c>
      <c r="B200" s="51" t="s">
        <v>394</v>
      </c>
      <c r="C200" s="47" t="s">
        <v>395</v>
      </c>
      <c r="D200" s="4">
        <f>D201+D206+D215+D220+D225+D228</f>
        <v>0</v>
      </c>
      <c r="E200" s="4">
        <f>E201+E206+E215+E220+E225+E228</f>
        <v>0</v>
      </c>
    </row>
    <row r="201" spans="1:7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7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>
        <v>0</v>
      </c>
      <c r="G202" s="67">
        <v>0</v>
      </c>
    </row>
    <row r="203" spans="1:7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0</v>
      </c>
      <c r="G203" s="67">
        <v>0</v>
      </c>
    </row>
    <row r="204" spans="1:7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>
        <v>0</v>
      </c>
      <c r="G204" s="67">
        <v>0</v>
      </c>
    </row>
    <row r="205" spans="1:7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>
        <v>0</v>
      </c>
      <c r="G205" s="67">
        <v>0</v>
      </c>
    </row>
    <row r="206" spans="1:7" ht="12.75" customHeight="1" x14ac:dyDescent="0.2">
      <c r="A206" s="48">
        <v>422</v>
      </c>
      <c r="B206" s="50" t="s">
        <v>406</v>
      </c>
      <c r="C206" s="47" t="s">
        <v>407</v>
      </c>
      <c r="D206" s="4">
        <f>SUM(D207:D214)</f>
        <v>0</v>
      </c>
      <c r="E206" s="4">
        <f>SUM(E207:E214)</f>
        <v>0</v>
      </c>
    </row>
    <row r="207" spans="1:7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0</v>
      </c>
      <c r="G207" s="67">
        <v>0</v>
      </c>
    </row>
    <row r="208" spans="1:7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>
        <v>0</v>
      </c>
      <c r="G208" s="67">
        <v>0</v>
      </c>
    </row>
    <row r="209" spans="1:7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>
        <v>0</v>
      </c>
      <c r="G209" s="67">
        <v>0</v>
      </c>
    </row>
    <row r="210" spans="1:7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>
        <v>0</v>
      </c>
      <c r="G210" s="67">
        <v>0</v>
      </c>
    </row>
    <row r="211" spans="1:7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>
        <v>0</v>
      </c>
      <c r="G211" s="67">
        <v>0</v>
      </c>
    </row>
    <row r="212" spans="1:7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>
        <v>0</v>
      </c>
      <c r="G212" s="67">
        <v>0</v>
      </c>
    </row>
    <row r="213" spans="1:7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0</v>
      </c>
      <c r="G213" s="67">
        <v>0</v>
      </c>
    </row>
    <row r="214" spans="1:7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>
        <v>0</v>
      </c>
      <c r="G214" s="67">
        <v>0</v>
      </c>
    </row>
    <row r="215" spans="1:7" ht="12.75" customHeight="1" x14ac:dyDescent="0.2">
      <c r="A215" s="48">
        <v>423</v>
      </c>
      <c r="B215" s="50" t="s">
        <v>424</v>
      </c>
      <c r="C215" s="47" t="s">
        <v>425</v>
      </c>
      <c r="D215" s="4">
        <f>SUM(D216:D219)</f>
        <v>0</v>
      </c>
      <c r="E215" s="4">
        <f>SUM(E216:E219)</f>
        <v>0</v>
      </c>
    </row>
    <row r="216" spans="1:7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>
        <v>0</v>
      </c>
      <c r="G216" s="67">
        <v>0</v>
      </c>
    </row>
    <row r="217" spans="1:7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>
        <v>0</v>
      </c>
      <c r="G217" s="67">
        <v>0</v>
      </c>
    </row>
    <row r="218" spans="1:7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>
        <v>0</v>
      </c>
      <c r="G218" s="67">
        <v>0</v>
      </c>
    </row>
    <row r="219" spans="1:7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>
        <v>0</v>
      </c>
      <c r="G219" s="67">
        <v>0</v>
      </c>
    </row>
    <row r="220" spans="1:7" x14ac:dyDescent="0.2">
      <c r="A220" s="48">
        <v>424</v>
      </c>
      <c r="B220" s="50" t="s">
        <v>434</v>
      </c>
      <c r="C220" s="47" t="s">
        <v>435</v>
      </c>
      <c r="D220" s="4">
        <f>SUM(D221:D224)</f>
        <v>0</v>
      </c>
      <c r="E220" s="4">
        <f>SUM(E221:E224)</f>
        <v>0</v>
      </c>
    </row>
    <row r="221" spans="1:7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>
        <v>0</v>
      </c>
      <c r="G221" s="67">
        <v>0</v>
      </c>
    </row>
    <row r="222" spans="1:7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>
        <v>0</v>
      </c>
      <c r="G222" s="67">
        <v>0</v>
      </c>
    </row>
    <row r="223" spans="1:7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>
        <v>0</v>
      </c>
      <c r="G223" s="67">
        <v>0</v>
      </c>
    </row>
    <row r="224" spans="1:7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>
        <v>0</v>
      </c>
      <c r="G224" s="67">
        <v>0</v>
      </c>
    </row>
    <row r="225" spans="1:7" ht="12.75" customHeight="1" x14ac:dyDescent="0.2">
      <c r="A225" s="48">
        <v>425</v>
      </c>
      <c r="B225" s="50" t="s">
        <v>444</v>
      </c>
      <c r="C225" s="47" t="s">
        <v>445</v>
      </c>
      <c r="D225" s="4">
        <f>SUM(D226:D227)</f>
        <v>0</v>
      </c>
      <c r="E225" s="4">
        <f>SUM(E226:E227)</f>
        <v>0</v>
      </c>
    </row>
    <row r="226" spans="1:7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>
        <v>0</v>
      </c>
      <c r="G226" s="67">
        <v>0</v>
      </c>
    </row>
    <row r="227" spans="1:7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>
        <v>0</v>
      </c>
      <c r="G227" s="67">
        <v>0</v>
      </c>
    </row>
    <row r="228" spans="1:7" ht="12.75" customHeight="1" x14ac:dyDescent="0.2">
      <c r="A228" s="48">
        <v>426</v>
      </c>
      <c r="B228" s="50" t="s">
        <v>450</v>
      </c>
      <c r="C228" s="47" t="s">
        <v>451</v>
      </c>
      <c r="D228" s="4">
        <f>SUM(D229:D232)</f>
        <v>0</v>
      </c>
      <c r="E228" s="4">
        <f>SUM(E229:E232)</f>
        <v>0</v>
      </c>
    </row>
    <row r="229" spans="1:7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>
        <v>0</v>
      </c>
      <c r="G229" s="67">
        <v>0</v>
      </c>
    </row>
    <row r="230" spans="1:7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>
        <v>0</v>
      </c>
      <c r="G230" s="67">
        <v>0</v>
      </c>
    </row>
    <row r="231" spans="1:7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>
        <v>0</v>
      </c>
      <c r="G231" s="67">
        <v>0</v>
      </c>
    </row>
    <row r="232" spans="1:7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>
        <v>0</v>
      </c>
      <c r="G232" s="67">
        <v>0</v>
      </c>
    </row>
    <row r="233" spans="1:7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7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7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>
        <v>0</v>
      </c>
      <c r="G235" s="67">
        <v>0</v>
      </c>
    </row>
    <row r="236" spans="1:7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>
        <v>0</v>
      </c>
      <c r="G236" s="67">
        <v>0</v>
      </c>
    </row>
    <row r="237" spans="1:7" ht="12.75" customHeight="1" x14ac:dyDescent="0.2">
      <c r="A237" s="48">
        <v>44</v>
      </c>
      <c r="B237" s="50" t="s">
        <v>468</v>
      </c>
      <c r="C237" s="47" t="s">
        <v>469</v>
      </c>
      <c r="D237" s="4">
        <f>D238</f>
        <v>0</v>
      </c>
      <c r="E237" s="4">
        <f>E238</f>
        <v>0</v>
      </c>
    </row>
    <row r="238" spans="1:7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>
        <v>0</v>
      </c>
      <c r="G238" s="67">
        <v>0</v>
      </c>
    </row>
    <row r="239" spans="1:7" x14ac:dyDescent="0.2">
      <c r="A239" s="48">
        <v>45</v>
      </c>
      <c r="B239" s="50" t="s">
        <v>472</v>
      </c>
      <c r="C239" s="47" t="s">
        <v>473</v>
      </c>
      <c r="D239" s="4">
        <f>SUM(D240:D243)</f>
        <v>0</v>
      </c>
      <c r="E239" s="4">
        <f>SUM(E240:E243)</f>
        <v>0</v>
      </c>
    </row>
    <row r="240" spans="1:7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>
        <v>0</v>
      </c>
      <c r="G240" s="67">
        <v>0</v>
      </c>
    </row>
    <row r="241" spans="1:7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>
        <v>0</v>
      </c>
      <c r="G241" s="67">
        <v>0</v>
      </c>
    </row>
    <row r="242" spans="1:7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>
        <v>0</v>
      </c>
      <c r="G242" s="67">
        <v>0</v>
      </c>
    </row>
    <row r="243" spans="1:7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>
        <v>0</v>
      </c>
      <c r="G243" s="67">
        <v>0</v>
      </c>
    </row>
    <row r="244" spans="1:7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7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7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7" ht="24" x14ac:dyDescent="0.2">
      <c r="A247" s="48">
        <v>5121</v>
      </c>
      <c r="B247" s="50" t="s">
        <v>488</v>
      </c>
      <c r="C247" s="47" t="s">
        <v>489</v>
      </c>
      <c r="D247" s="7"/>
      <c r="E247" s="7">
        <v>0</v>
      </c>
      <c r="G247" s="67">
        <v>0</v>
      </c>
    </row>
    <row r="248" spans="1:7" ht="24" x14ac:dyDescent="0.2">
      <c r="A248" s="48">
        <v>5122</v>
      </c>
      <c r="B248" s="50" t="s">
        <v>490</v>
      </c>
      <c r="C248" s="47" t="s">
        <v>491</v>
      </c>
      <c r="D248" s="7"/>
      <c r="E248" s="7">
        <v>0</v>
      </c>
      <c r="G248" s="67">
        <v>0</v>
      </c>
    </row>
    <row r="249" spans="1:7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7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>
        <v>0</v>
      </c>
      <c r="G250" s="67">
        <v>0</v>
      </c>
    </row>
    <row r="251" spans="1:7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>
        <v>0</v>
      </c>
      <c r="G251" s="67">
        <v>0</v>
      </c>
    </row>
    <row r="252" spans="1:7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>
        <v>0</v>
      </c>
      <c r="G252" s="67">
        <v>0</v>
      </c>
    </row>
    <row r="253" spans="1:7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>
        <v>0</v>
      </c>
      <c r="G253" s="67">
        <v>0</v>
      </c>
    </row>
    <row r="254" spans="1:7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7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>
        <v>0</v>
      </c>
      <c r="G255" s="67">
        <v>0</v>
      </c>
    </row>
    <row r="256" spans="1:7" x14ac:dyDescent="0.2">
      <c r="A256" s="48">
        <v>5154</v>
      </c>
      <c r="B256" s="50" t="s">
        <v>506</v>
      </c>
      <c r="C256" s="47" t="s">
        <v>507</v>
      </c>
      <c r="D256" s="7"/>
      <c r="E256" s="7">
        <v>0</v>
      </c>
      <c r="G256" s="67">
        <v>0</v>
      </c>
    </row>
    <row r="257" spans="1:7" ht="24" x14ac:dyDescent="0.2">
      <c r="A257" s="48">
        <v>5155</v>
      </c>
      <c r="B257" s="50" t="s">
        <v>508</v>
      </c>
      <c r="C257" s="47" t="s">
        <v>509</v>
      </c>
      <c r="D257" s="7"/>
      <c r="E257" s="7">
        <v>0</v>
      </c>
      <c r="G257" s="67">
        <v>0</v>
      </c>
    </row>
    <row r="258" spans="1:7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>
        <v>0</v>
      </c>
      <c r="G258" s="67">
        <v>0</v>
      </c>
    </row>
    <row r="259" spans="1:7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>
        <v>0</v>
      </c>
      <c r="G259" s="67">
        <v>0</v>
      </c>
    </row>
    <row r="260" spans="1:7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>
        <v>0</v>
      </c>
      <c r="G260" s="67">
        <v>0</v>
      </c>
    </row>
    <row r="261" spans="1:7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7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>
        <v>0</v>
      </c>
      <c r="G262" s="67">
        <v>0</v>
      </c>
    </row>
    <row r="263" spans="1:7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>
        <v>0</v>
      </c>
      <c r="G263" s="67">
        <v>0</v>
      </c>
    </row>
    <row r="264" spans="1:7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>
        <v>0</v>
      </c>
      <c r="G264" s="67">
        <v>0</v>
      </c>
    </row>
    <row r="265" spans="1:7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>
        <v>0</v>
      </c>
      <c r="G265" s="67">
        <v>0</v>
      </c>
    </row>
    <row r="266" spans="1:7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7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>
        <v>0</v>
      </c>
      <c r="G267" s="67">
        <v>0</v>
      </c>
    </row>
    <row r="268" spans="1:7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>
        <v>0</v>
      </c>
      <c r="G268" s="67">
        <v>0</v>
      </c>
    </row>
    <row r="269" spans="1:7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>
        <v>0</v>
      </c>
      <c r="G269" s="67">
        <v>0</v>
      </c>
    </row>
    <row r="270" spans="1:7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>
        <v>0</v>
      </c>
      <c r="G270" s="67">
        <v>0</v>
      </c>
    </row>
    <row r="271" spans="1:7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>
        <v>0</v>
      </c>
      <c r="G271" s="67">
        <v>0</v>
      </c>
    </row>
    <row r="272" spans="1:7" x14ac:dyDescent="0.2">
      <c r="A272" s="38">
        <v>5176</v>
      </c>
      <c r="B272" s="39" t="s">
        <v>538</v>
      </c>
      <c r="C272" s="40" t="s">
        <v>539</v>
      </c>
      <c r="D272" s="5"/>
      <c r="E272" s="5">
        <v>0</v>
      </c>
      <c r="G272" s="67">
        <v>0</v>
      </c>
    </row>
    <row r="273" spans="1:7" x14ac:dyDescent="0.2">
      <c r="A273" s="38">
        <v>5177</v>
      </c>
      <c r="B273" s="49" t="s">
        <v>540</v>
      </c>
      <c r="C273" s="40" t="s">
        <v>541</v>
      </c>
      <c r="D273" s="5"/>
      <c r="E273" s="5">
        <v>0</v>
      </c>
      <c r="G273" s="67">
        <v>0</v>
      </c>
    </row>
    <row r="274" spans="1:7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7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7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>
        <v>0</v>
      </c>
      <c r="G276" s="72">
        <v>0</v>
      </c>
    </row>
    <row r="277" spans="1:7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>
        <v>0</v>
      </c>
      <c r="G277" s="72">
        <v>0</v>
      </c>
    </row>
    <row r="278" spans="1:7" s="72" customFormat="1" x14ac:dyDescent="0.2">
      <c r="A278" s="38">
        <v>5314</v>
      </c>
      <c r="B278" s="39" t="s">
        <v>550</v>
      </c>
      <c r="C278" s="40" t="s">
        <v>551</v>
      </c>
      <c r="D278" s="5"/>
      <c r="E278" s="5">
        <v>0</v>
      </c>
      <c r="G278" s="72">
        <v>0</v>
      </c>
    </row>
    <row r="279" spans="1:7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7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>
        <v>0</v>
      </c>
      <c r="G280" s="72">
        <v>0</v>
      </c>
    </row>
    <row r="281" spans="1:7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7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>
        <v>0</v>
      </c>
      <c r="G282" s="72">
        <v>0</v>
      </c>
    </row>
    <row r="283" spans="1:7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>
        <v>0</v>
      </c>
      <c r="G283" s="72">
        <v>0</v>
      </c>
    </row>
    <row r="284" spans="1:7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7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>
        <v>0</v>
      </c>
      <c r="G285" s="72">
        <v>0</v>
      </c>
    </row>
    <row r="286" spans="1:7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>
        <v>0</v>
      </c>
      <c r="G286" s="72">
        <v>0</v>
      </c>
    </row>
    <row r="287" spans="1:7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7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7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>
        <v>0</v>
      </c>
      <c r="G289" s="72">
        <v>0</v>
      </c>
    </row>
    <row r="290" spans="1:7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>
        <v>0</v>
      </c>
      <c r="G290" s="72">
        <v>0</v>
      </c>
    </row>
    <row r="291" spans="1:7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>
        <v>0</v>
      </c>
      <c r="G291" s="72">
        <v>0</v>
      </c>
    </row>
    <row r="292" spans="1:7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>
        <v>0</v>
      </c>
      <c r="G292" s="72">
        <v>0</v>
      </c>
    </row>
    <row r="293" spans="1:7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7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>
        <v>0</v>
      </c>
      <c r="G294" s="72">
        <v>0</v>
      </c>
    </row>
    <row r="295" spans="1:7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>
        <v>0</v>
      </c>
      <c r="G295" s="72">
        <v>0</v>
      </c>
    </row>
    <row r="296" spans="1:7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>
        <v>0</v>
      </c>
      <c r="G296" s="72">
        <v>0</v>
      </c>
    </row>
    <row r="297" spans="1:7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7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>
        <v>0</v>
      </c>
      <c r="G298" s="72">
        <v>0</v>
      </c>
    </row>
    <row r="299" spans="1:7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7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>
        <v>0</v>
      </c>
      <c r="G300" s="72">
        <v>0</v>
      </c>
    </row>
    <row r="301" spans="1:7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>
        <v>0</v>
      </c>
      <c r="G301" s="72">
        <v>0</v>
      </c>
    </row>
    <row r="302" spans="1:7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>
        <v>0</v>
      </c>
      <c r="G302" s="72">
        <v>0</v>
      </c>
    </row>
    <row r="303" spans="1:7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>
        <v>0</v>
      </c>
      <c r="G303" s="72">
        <v>0</v>
      </c>
    </row>
    <row r="304" spans="1:7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>
        <v>0</v>
      </c>
      <c r="G304" s="72">
        <v>0</v>
      </c>
    </row>
    <row r="305" spans="1:7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>
        <v>0</v>
      </c>
      <c r="G305" s="72">
        <v>0</v>
      </c>
    </row>
    <row r="306" spans="1:7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7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>
        <v>0</v>
      </c>
      <c r="G307" s="72">
        <v>0</v>
      </c>
    </row>
    <row r="308" spans="1:7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>
        <v>0</v>
      </c>
      <c r="G308" s="72">
        <v>0</v>
      </c>
    </row>
    <row r="309" spans="1:7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>
        <v>0</v>
      </c>
      <c r="G309" s="72">
        <v>0</v>
      </c>
    </row>
    <row r="310" spans="1:7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>
        <v>0</v>
      </c>
      <c r="G310" s="72">
        <v>0</v>
      </c>
    </row>
    <row r="311" spans="1:7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7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>
        <v>0</v>
      </c>
      <c r="G312" s="72">
        <v>0</v>
      </c>
    </row>
    <row r="313" spans="1:7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>
        <v>0</v>
      </c>
      <c r="G313" s="72">
        <v>0</v>
      </c>
    </row>
    <row r="314" spans="1:7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>
        <v>0</v>
      </c>
      <c r="G314" s="72">
        <v>0</v>
      </c>
    </row>
    <row r="315" spans="1:7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>
        <v>0</v>
      </c>
      <c r="G315" s="72">
        <v>0</v>
      </c>
    </row>
    <row r="316" spans="1:7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>
        <v>0</v>
      </c>
      <c r="G316" s="72">
        <v>0</v>
      </c>
    </row>
    <row r="317" spans="1:7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>
        <v>0</v>
      </c>
      <c r="G317" s="72">
        <v>0</v>
      </c>
    </row>
    <row r="318" spans="1:7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>
        <v>0</v>
      </c>
      <c r="G318" s="72">
        <v>0</v>
      </c>
    </row>
    <row r="319" spans="1:7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7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7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>
        <v>0</v>
      </c>
      <c r="G321" s="67">
        <v>0</v>
      </c>
    </row>
    <row r="322" spans="1:7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>
        <v>0</v>
      </c>
      <c r="G322" s="67">
        <v>0</v>
      </c>
    </row>
    <row r="323" spans="1:7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>
        <v>0</v>
      </c>
      <c r="G323" s="67">
        <v>0</v>
      </c>
    </row>
    <row r="324" spans="1:7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>
        <v>0</v>
      </c>
      <c r="G324" s="67">
        <v>0</v>
      </c>
    </row>
    <row r="325" spans="1:7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7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>
        <v>0</v>
      </c>
      <c r="G326" s="67">
        <v>0</v>
      </c>
    </row>
    <row r="327" spans="1:7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>
        <v>0</v>
      </c>
      <c r="G327" s="67">
        <v>0</v>
      </c>
    </row>
    <row r="328" spans="1:7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>
        <v>0</v>
      </c>
      <c r="G328" s="67">
        <v>0</v>
      </c>
    </row>
    <row r="329" spans="1:7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>
        <v>0</v>
      </c>
      <c r="G329" s="67">
        <v>0</v>
      </c>
    </row>
    <row r="330" spans="1:7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>
        <v>0</v>
      </c>
      <c r="G330" s="67">
        <v>0</v>
      </c>
    </row>
    <row r="331" spans="1:7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>
        <v>0</v>
      </c>
      <c r="G331" s="67">
        <v>0</v>
      </c>
    </row>
    <row r="332" spans="1:7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>
        <v>0</v>
      </c>
      <c r="G332" s="67">
        <v>0</v>
      </c>
    </row>
    <row r="333" spans="1:7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>
        <v>0</v>
      </c>
      <c r="G333" s="67">
        <v>0</v>
      </c>
    </row>
    <row r="334" spans="1:7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7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  <c r="F335" s="75">
        <v>0</v>
      </c>
      <c r="G335" s="75">
        <v>0</v>
      </c>
    </row>
    <row r="336" spans="1:7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  <c r="F336" s="75">
        <v>0</v>
      </c>
      <c r="G336" s="75">
        <v>0</v>
      </c>
    </row>
    <row r="337" spans="1:7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  <c r="F337" s="75">
        <v>0</v>
      </c>
      <c r="G337" s="75">
        <v>0</v>
      </c>
    </row>
    <row r="338" spans="1:7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7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  <c r="F339" s="75">
        <v>0</v>
      </c>
      <c r="G339" s="75">
        <v>0</v>
      </c>
    </row>
    <row r="340" spans="1:7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  <c r="F340" s="75">
        <v>0</v>
      </c>
      <c r="G340" s="75">
        <v>0</v>
      </c>
    </row>
    <row r="341" spans="1:7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  <c r="F341" s="75">
        <v>0</v>
      </c>
      <c r="G341" s="75">
        <v>0</v>
      </c>
    </row>
    <row r="342" spans="1:7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  <c r="F342" s="75">
        <v>0</v>
      </c>
      <c r="G342" s="75">
        <v>0</v>
      </c>
    </row>
    <row r="343" spans="1:7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  <c r="F343" s="75">
        <v>0</v>
      </c>
      <c r="G343" s="75">
        <v>0</v>
      </c>
    </row>
    <row r="344" spans="1:7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  <c r="F344" s="75">
        <v>0</v>
      </c>
      <c r="G344" s="75">
        <v>0</v>
      </c>
    </row>
    <row r="345" spans="1:7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  <c r="F345" s="75">
        <v>0</v>
      </c>
      <c r="G345" s="75">
        <v>0</v>
      </c>
    </row>
    <row r="346" spans="1:7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  <c r="F346" s="75">
        <v>0</v>
      </c>
      <c r="G346" s="75">
        <v>0</v>
      </c>
    </row>
    <row r="347" spans="1:7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7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  <c r="F348" s="75">
        <v>0</v>
      </c>
      <c r="G348" s="75">
        <v>0</v>
      </c>
    </row>
    <row r="349" spans="1:7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  <c r="F349" s="75">
        <v>0</v>
      </c>
      <c r="G349" s="75">
        <v>0</v>
      </c>
    </row>
    <row r="350" spans="1:7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  <c r="F350" s="75">
        <v>0</v>
      </c>
      <c r="G350" s="75">
        <v>0</v>
      </c>
    </row>
    <row r="351" spans="1:7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  <c r="F351" s="75">
        <v>0</v>
      </c>
      <c r="G351" s="75">
        <v>0</v>
      </c>
    </row>
    <row r="352" spans="1:7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7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  <c r="F353" s="77">
        <v>0</v>
      </c>
      <c r="G353" s="77">
        <v>0</v>
      </c>
    </row>
    <row r="354" spans="1:7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  <c r="F354" s="77">
        <v>0</v>
      </c>
      <c r="G354" s="77">
        <v>0</v>
      </c>
    </row>
    <row r="355" spans="1:7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  <c r="F355" s="77">
        <v>0</v>
      </c>
      <c r="G355" s="77">
        <v>0</v>
      </c>
    </row>
    <row r="356" spans="1:7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  <c r="F356" s="77">
        <v>0</v>
      </c>
      <c r="G356" s="77">
        <v>0</v>
      </c>
    </row>
    <row r="357" spans="1:7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7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  <c r="F358" s="77">
        <v>0</v>
      </c>
      <c r="G358" s="77">
        <v>0</v>
      </c>
    </row>
    <row r="359" spans="1:7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  <c r="F359" s="77">
        <v>0</v>
      </c>
      <c r="G359" s="77">
        <v>0</v>
      </c>
    </row>
    <row r="360" spans="1:7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  <c r="F360" s="77">
        <v>0</v>
      </c>
      <c r="G360" s="77">
        <v>0</v>
      </c>
    </row>
    <row r="361" spans="1:7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  <c r="F361" s="77">
        <v>0</v>
      </c>
      <c r="G361" s="77">
        <v>0</v>
      </c>
    </row>
    <row r="362" spans="1:7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  <c r="F362" s="77">
        <v>0</v>
      </c>
      <c r="G362" s="77">
        <v>0</v>
      </c>
    </row>
    <row r="363" spans="1:7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  <c r="F363" s="77">
        <v>0</v>
      </c>
      <c r="G363" s="77">
        <v>0</v>
      </c>
    </row>
    <row r="364" spans="1:7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  <c r="F364" s="77">
        <v>0</v>
      </c>
      <c r="G364" s="77">
        <v>0</v>
      </c>
    </row>
    <row r="365" spans="1:7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  <c r="F365" s="77">
        <v>0</v>
      </c>
      <c r="G365" s="77">
        <v>0</v>
      </c>
    </row>
    <row r="366" spans="1:7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  <c r="F366" s="72">
        <v>0</v>
      </c>
      <c r="G366" s="72">
        <v>0</v>
      </c>
    </row>
    <row r="367" spans="1:7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7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  <c r="F368" s="72">
        <v>0</v>
      </c>
      <c r="G368" s="72">
        <v>0</v>
      </c>
    </row>
    <row r="369" spans="1:7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  <c r="F369" s="72">
        <v>0</v>
      </c>
      <c r="G369" s="72">
        <v>0</v>
      </c>
    </row>
    <row r="370" spans="1:7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  <c r="F370" s="78">
        <v>0</v>
      </c>
      <c r="G370" s="78">
        <v>0</v>
      </c>
    </row>
    <row r="371" spans="1:7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7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7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  <c r="F373" s="77">
        <v>0</v>
      </c>
      <c r="G373" s="77">
        <v>0</v>
      </c>
    </row>
    <row r="374" spans="1:7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7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  <c r="F375" s="77">
        <v>0</v>
      </c>
      <c r="G375" s="77">
        <v>0</v>
      </c>
    </row>
    <row r="376" spans="1:7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  <c r="F376" s="77">
        <v>0</v>
      </c>
      <c r="G376" s="77">
        <v>0</v>
      </c>
    </row>
    <row r="377" spans="1:7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  <c r="F377" s="77">
        <v>0</v>
      </c>
      <c r="G377" s="77">
        <v>0</v>
      </c>
    </row>
    <row r="378" spans="1:7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  <c r="F378" s="77">
        <v>0</v>
      </c>
      <c r="G378" s="77">
        <v>0</v>
      </c>
    </row>
    <row r="379" spans="1:7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  <c r="F379" s="77">
        <v>0</v>
      </c>
      <c r="G379" s="77">
        <v>0</v>
      </c>
    </row>
    <row r="380" spans="1:7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  <c r="F380" s="77">
        <v>0</v>
      </c>
      <c r="G380" s="77">
        <v>0</v>
      </c>
    </row>
    <row r="381" spans="1:7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  <c r="F381" s="77">
        <v>0</v>
      </c>
      <c r="G381" s="77">
        <v>0</v>
      </c>
    </row>
    <row r="382" spans="1:7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  <c r="F382" s="77">
        <v>0</v>
      </c>
      <c r="G382" s="77">
        <v>0</v>
      </c>
    </row>
    <row r="383" spans="1:7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  <c r="F383" s="80">
        <v>0</v>
      </c>
      <c r="G383" s="80">
        <v>0</v>
      </c>
    </row>
    <row r="384" spans="1:7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  <c r="F384" s="80">
        <v>0</v>
      </c>
      <c r="G384" s="80">
        <v>0</v>
      </c>
    </row>
    <row r="385" spans="1:7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7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  <c r="F386" s="72">
        <v>0</v>
      </c>
      <c r="G386" s="72">
        <v>0</v>
      </c>
    </row>
    <row r="387" spans="1:7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  <c r="F387" s="72">
        <v>0</v>
      </c>
      <c r="G387" s="72">
        <v>0</v>
      </c>
    </row>
    <row r="388" spans="1:7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  <c r="F388" s="72">
        <v>0</v>
      </c>
      <c r="G388" s="72">
        <v>0</v>
      </c>
    </row>
    <row r="389" spans="1:7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  <c r="F389" s="72">
        <v>0</v>
      </c>
      <c r="G389" s="72">
        <v>0</v>
      </c>
    </row>
    <row r="390" spans="1:7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  <c r="F390" s="72">
        <v>0</v>
      </c>
      <c r="G390" s="72">
        <v>0</v>
      </c>
    </row>
    <row r="391" spans="1:7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  <c r="F391" s="72">
        <v>0</v>
      </c>
      <c r="G391" s="72">
        <v>0</v>
      </c>
    </row>
    <row r="392" spans="1:7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  <c r="F392" s="72">
        <v>0</v>
      </c>
      <c r="G392" s="72">
        <v>0</v>
      </c>
    </row>
    <row r="393" spans="1:7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  <c r="F393" s="72">
        <v>0</v>
      </c>
      <c r="G393" s="72">
        <v>0</v>
      </c>
    </row>
    <row r="394" spans="1:7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  <c r="F394" s="72">
        <v>0</v>
      </c>
      <c r="G394" s="72">
        <v>0</v>
      </c>
    </row>
    <row r="395" spans="1:7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7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  <c r="F396" s="72">
        <v>0</v>
      </c>
      <c r="G396" s="72">
        <v>0</v>
      </c>
    </row>
    <row r="397" spans="1:7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  <c r="F397" s="72">
        <v>0</v>
      </c>
      <c r="G397" s="72">
        <v>0</v>
      </c>
    </row>
    <row r="398" spans="1:7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  <c r="F398" s="72">
        <v>0</v>
      </c>
      <c r="G398" s="72">
        <v>0</v>
      </c>
    </row>
    <row r="399" spans="1:7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  <c r="F399" s="72">
        <v>0</v>
      </c>
      <c r="G399" s="72">
        <v>0</v>
      </c>
    </row>
    <row r="400" spans="1:7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  <c r="F400" s="72">
        <v>0</v>
      </c>
      <c r="G400" s="72">
        <v>0</v>
      </c>
    </row>
    <row r="401" spans="1:7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  <c r="F401" s="72">
        <v>0</v>
      </c>
      <c r="G401" s="72">
        <v>0</v>
      </c>
    </row>
    <row r="402" spans="1:7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  <c r="F402" s="72">
        <v>0</v>
      </c>
      <c r="G402" s="72">
        <v>0</v>
      </c>
    </row>
    <row r="403" spans="1:7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  <c r="F403" s="72">
        <v>0</v>
      </c>
      <c r="G403" s="72">
        <v>0</v>
      </c>
    </row>
    <row r="404" spans="1:7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  <c r="F404" s="72">
        <v>0</v>
      </c>
      <c r="G404" s="72">
        <v>0</v>
      </c>
    </row>
    <row r="405" spans="1:7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7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  <c r="F406" s="72">
        <v>0</v>
      </c>
      <c r="G406" s="72">
        <v>0</v>
      </c>
    </row>
    <row r="407" spans="1:7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  <c r="F407" s="72">
        <v>0</v>
      </c>
      <c r="G407" s="72">
        <v>0</v>
      </c>
    </row>
    <row r="408" spans="1:7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  <c r="F408" s="72">
        <v>0</v>
      </c>
      <c r="G408" s="72">
        <v>0</v>
      </c>
    </row>
    <row r="409" spans="1:7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  <c r="F409" s="72">
        <v>0</v>
      </c>
      <c r="G409" s="72">
        <v>0</v>
      </c>
    </row>
    <row r="410" spans="1:7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7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  <c r="F411" s="72">
        <v>0</v>
      </c>
      <c r="G411" s="72">
        <v>0</v>
      </c>
    </row>
    <row r="412" spans="1:7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  <c r="F412" s="72">
        <v>0</v>
      </c>
      <c r="G412" s="72">
        <v>0</v>
      </c>
    </row>
    <row r="413" spans="1:7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  <c r="F413" s="72">
        <v>0</v>
      </c>
      <c r="G413" s="72">
        <v>0</v>
      </c>
    </row>
    <row r="414" spans="1:7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  <c r="F414" s="72">
        <v>0</v>
      </c>
      <c r="G414" s="72">
        <v>0</v>
      </c>
    </row>
    <row r="415" spans="1:7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7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  <c r="F416" s="72">
        <v>0</v>
      </c>
      <c r="G416" s="72">
        <v>0</v>
      </c>
    </row>
    <row r="417" spans="1:7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  <c r="F417" s="72">
        <v>0</v>
      </c>
      <c r="G417" s="72">
        <v>0</v>
      </c>
    </row>
    <row r="418" spans="1:7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  <c r="F418" s="72">
        <v>0</v>
      </c>
      <c r="G418" s="72">
        <v>0</v>
      </c>
    </row>
    <row r="419" spans="1:7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  <c r="F419" s="72">
        <v>0</v>
      </c>
      <c r="G419" s="72">
        <v>0</v>
      </c>
    </row>
    <row r="420" spans="1:7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  <c r="F420" s="72">
        <v>0</v>
      </c>
      <c r="G420" s="72">
        <v>0</v>
      </c>
    </row>
    <row r="421" spans="1:7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  <c r="F421" s="72">
        <v>0</v>
      </c>
      <c r="G421" s="72">
        <v>0</v>
      </c>
    </row>
    <row r="422" spans="1:7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  <c r="F422" s="72">
        <v>0</v>
      </c>
      <c r="G422" s="72">
        <v>0</v>
      </c>
    </row>
    <row r="423" spans="1:7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  <c r="F423" s="72">
        <v>0</v>
      </c>
      <c r="G423" s="72">
        <v>0</v>
      </c>
    </row>
    <row r="424" spans="1:7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7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  <c r="F425" s="72">
        <v>0</v>
      </c>
      <c r="G425" s="72">
        <v>0</v>
      </c>
    </row>
    <row r="426" spans="1:7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  <c r="F426" s="72">
        <v>0</v>
      </c>
      <c r="G426" s="72">
        <v>0</v>
      </c>
    </row>
    <row r="427" spans="1:7" ht="15" customHeight="1" x14ac:dyDescent="0.2"/>
    <row r="428" spans="1:7" ht="15" customHeight="1" x14ac:dyDescent="0.2"/>
    <row r="429" spans="1:7" ht="15" customHeight="1" x14ac:dyDescent="0.2"/>
    <row r="430" spans="1:7" ht="15" customHeight="1" x14ac:dyDescent="0.2"/>
    <row r="431" spans="1:7" ht="15" customHeight="1" x14ac:dyDescent="0.2"/>
    <row r="432" spans="1:7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  <c r="G9" s="74">
        <v>0</v>
      </c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  <c r="G10" s="74">
        <v>0</v>
      </c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  <c r="G12" s="74">
        <v>0</v>
      </c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  <c r="G13" s="74">
        <v>0</v>
      </c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  <c r="G15" s="67">
        <v>0</v>
      </c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  <c r="G16" s="67">
        <v>0</v>
      </c>
    </row>
    <row r="17" spans="1:7" x14ac:dyDescent="0.2">
      <c r="A17" s="38">
        <v>6323</v>
      </c>
      <c r="B17" s="39" t="s">
        <v>34</v>
      </c>
      <c r="C17" s="37" t="s">
        <v>35</v>
      </c>
      <c r="D17" s="5"/>
      <c r="E17" s="5">
        <v>0</v>
      </c>
      <c r="F17" s="72"/>
      <c r="G17" s="67">
        <v>0</v>
      </c>
    </row>
    <row r="18" spans="1:7" x14ac:dyDescent="0.2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  <c r="G18" s="67">
        <v>0</v>
      </c>
    </row>
    <row r="19" spans="1:7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7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7" x14ac:dyDescent="0.2">
      <c r="A21" s="38" t="s">
        <v>42</v>
      </c>
      <c r="B21" s="39" t="s">
        <v>43</v>
      </c>
      <c r="C21" s="40" t="s">
        <v>42</v>
      </c>
      <c r="D21" s="5"/>
      <c r="E21" s="5">
        <v>0</v>
      </c>
      <c r="F21" s="72"/>
      <c r="G21" s="67">
        <v>0</v>
      </c>
    </row>
    <row r="22" spans="1:7" x14ac:dyDescent="0.2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  <c r="G22" s="67">
        <v>0</v>
      </c>
    </row>
    <row r="23" spans="1:7" ht="24" x14ac:dyDescent="0.2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  <c r="G23" s="67">
        <v>0</v>
      </c>
    </row>
    <row r="24" spans="1:7" ht="24" x14ac:dyDescent="0.2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  <c r="G24" s="67">
        <v>0</v>
      </c>
    </row>
    <row r="25" spans="1:7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7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  <c r="G26" s="75">
        <v>0</v>
      </c>
    </row>
    <row r="27" spans="1:7" s="75" customFormat="1" x14ac:dyDescent="0.2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  <c r="G27" s="75">
        <v>0</v>
      </c>
    </row>
    <row r="28" spans="1:7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>
        <v>0</v>
      </c>
      <c r="F28" s="72"/>
      <c r="G28" s="75">
        <v>0</v>
      </c>
    </row>
    <row r="29" spans="1:7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>
        <v>0</v>
      </c>
      <c r="F29" s="72"/>
      <c r="G29" s="75">
        <v>0</v>
      </c>
    </row>
    <row r="30" spans="1:7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7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0</v>
      </c>
      <c r="G31" s="72">
        <v>0</v>
      </c>
    </row>
    <row r="32" spans="1:7" s="72" customFormat="1" x14ac:dyDescent="0.2">
      <c r="A32" s="44">
        <v>6392</v>
      </c>
      <c r="B32" s="45" t="s">
        <v>64</v>
      </c>
      <c r="C32" s="43" t="s">
        <v>65</v>
      </c>
      <c r="D32" s="6"/>
      <c r="E32" s="6">
        <v>0</v>
      </c>
      <c r="G32" s="72">
        <v>0</v>
      </c>
    </row>
    <row r="33" spans="1:7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0</v>
      </c>
      <c r="G33" s="72">
        <v>0</v>
      </c>
    </row>
    <row r="34" spans="1:7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>
        <v>0</v>
      </c>
      <c r="G34" s="72">
        <v>0</v>
      </c>
    </row>
    <row r="35" spans="1:7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7" x14ac:dyDescent="0.2">
      <c r="A36" s="48">
        <v>6711</v>
      </c>
      <c r="B36" s="39" t="s">
        <v>72</v>
      </c>
      <c r="C36" s="47" t="s">
        <v>73</v>
      </c>
      <c r="D36" s="7"/>
      <c r="E36" s="7">
        <v>0</v>
      </c>
      <c r="F36" s="72"/>
      <c r="G36" s="67">
        <v>0</v>
      </c>
    </row>
    <row r="37" spans="1:7" ht="24" x14ac:dyDescent="0.2">
      <c r="A37" s="48">
        <v>6712</v>
      </c>
      <c r="B37" s="49" t="s">
        <v>74</v>
      </c>
      <c r="C37" s="47" t="s">
        <v>75</v>
      </c>
      <c r="D37" s="7"/>
      <c r="E37" s="7">
        <v>0</v>
      </c>
      <c r="F37" s="72"/>
      <c r="G37" s="67">
        <v>0</v>
      </c>
    </row>
    <row r="38" spans="1:7" ht="24" x14ac:dyDescent="0.2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  <c r="G38" s="67">
        <v>0</v>
      </c>
    </row>
    <row r="39" spans="1:7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v>0</v>
      </c>
      <c r="F39" s="72"/>
      <c r="G39" s="73">
        <v>0</v>
      </c>
    </row>
    <row r="40" spans="1:7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7" x14ac:dyDescent="0.2">
      <c r="A41" s="48">
        <v>8413</v>
      </c>
      <c r="B41" s="50" t="s">
        <v>82</v>
      </c>
      <c r="C41" s="47" t="s">
        <v>83</v>
      </c>
      <c r="D41" s="7"/>
      <c r="E41" s="7">
        <v>0</v>
      </c>
      <c r="F41" s="72"/>
      <c r="G41" s="67">
        <v>0</v>
      </c>
    </row>
    <row r="42" spans="1:7" x14ac:dyDescent="0.2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  <c r="G42" s="67">
        <v>0</v>
      </c>
    </row>
    <row r="43" spans="1:7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7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7" ht="12.75" customHeight="1" x14ac:dyDescent="0.2">
      <c r="A45" s="48">
        <v>31</v>
      </c>
      <c r="B45" s="50" t="s">
        <v>88</v>
      </c>
      <c r="C45" s="47" t="s">
        <v>89</v>
      </c>
      <c r="D45" s="4">
        <f>D46+D51+D52</f>
        <v>0</v>
      </c>
      <c r="E45" s="4">
        <f>E46+E51+E52</f>
        <v>0</v>
      </c>
    </row>
    <row r="46" spans="1:7" ht="12.75" customHeight="1" x14ac:dyDescent="0.2">
      <c r="A46" s="48">
        <v>311</v>
      </c>
      <c r="B46" s="50" t="s">
        <v>90</v>
      </c>
      <c r="C46" s="47" t="s">
        <v>91</v>
      </c>
      <c r="D46" s="4">
        <f>SUM(D47:D50)</f>
        <v>0</v>
      </c>
      <c r="E46" s="4">
        <f>SUM(E47:E50)</f>
        <v>0</v>
      </c>
    </row>
    <row r="47" spans="1:7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0</v>
      </c>
      <c r="G47" s="67">
        <v>0</v>
      </c>
    </row>
    <row r="48" spans="1:7" ht="12.75" customHeight="1" x14ac:dyDescent="0.2">
      <c r="A48" s="48">
        <v>3112</v>
      </c>
      <c r="B48" s="50" t="s">
        <v>94</v>
      </c>
      <c r="C48" s="47" t="s">
        <v>95</v>
      </c>
      <c r="D48" s="7"/>
      <c r="E48" s="7">
        <v>0</v>
      </c>
      <c r="G48" s="67">
        <v>0</v>
      </c>
    </row>
    <row r="49" spans="1:7" ht="12.75" customHeight="1" x14ac:dyDescent="0.2">
      <c r="A49" s="48">
        <v>3113</v>
      </c>
      <c r="B49" s="39" t="s">
        <v>96</v>
      </c>
      <c r="C49" s="47" t="s">
        <v>97</v>
      </c>
      <c r="D49" s="7"/>
      <c r="E49" s="7">
        <v>0</v>
      </c>
      <c r="G49" s="67">
        <v>0</v>
      </c>
    </row>
    <row r="50" spans="1:7" ht="12.75" customHeight="1" x14ac:dyDescent="0.2">
      <c r="A50" s="48">
        <v>3114</v>
      </c>
      <c r="B50" s="39" t="s">
        <v>98</v>
      </c>
      <c r="C50" s="47" t="s">
        <v>99</v>
      </c>
      <c r="D50" s="7"/>
      <c r="E50" s="7">
        <v>0</v>
      </c>
      <c r="G50" s="67">
        <v>0</v>
      </c>
    </row>
    <row r="51" spans="1:7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0</v>
      </c>
      <c r="G51" s="67">
        <v>0</v>
      </c>
    </row>
    <row r="52" spans="1:7" ht="12.75" customHeight="1" x14ac:dyDescent="0.2">
      <c r="A52" s="48">
        <v>313</v>
      </c>
      <c r="B52" s="39" t="s">
        <v>102</v>
      </c>
      <c r="C52" s="47" t="s">
        <v>103</v>
      </c>
      <c r="D52" s="4">
        <f>SUM(D53:D55)</f>
        <v>0</v>
      </c>
      <c r="E52" s="4">
        <f>SUM(E53:E55)</f>
        <v>0</v>
      </c>
    </row>
    <row r="53" spans="1:7" ht="12.75" customHeight="1" x14ac:dyDescent="0.2">
      <c r="A53" s="48">
        <v>3131</v>
      </c>
      <c r="B53" s="39" t="s">
        <v>104</v>
      </c>
      <c r="C53" s="47" t="s">
        <v>105</v>
      </c>
      <c r="D53" s="7"/>
      <c r="E53" s="7">
        <v>0</v>
      </c>
      <c r="G53" s="67">
        <v>0</v>
      </c>
    </row>
    <row r="54" spans="1:7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0</v>
      </c>
      <c r="G54" s="67">
        <v>0</v>
      </c>
    </row>
    <row r="55" spans="1:7" ht="12.75" customHeight="1" x14ac:dyDescent="0.2">
      <c r="A55" s="48">
        <v>3133</v>
      </c>
      <c r="B55" s="50" t="s">
        <v>108</v>
      </c>
      <c r="C55" s="47" t="s">
        <v>109</v>
      </c>
      <c r="D55" s="7"/>
      <c r="E55" s="7">
        <v>0</v>
      </c>
      <c r="G55" s="67">
        <v>0</v>
      </c>
    </row>
    <row r="56" spans="1:7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7" ht="12.75" customHeight="1" x14ac:dyDescent="0.2">
      <c r="A57" s="48">
        <v>321</v>
      </c>
      <c r="B57" s="50" t="s">
        <v>112</v>
      </c>
      <c r="C57" s="47" t="s">
        <v>113</v>
      </c>
      <c r="D57" s="4">
        <f>SUM(D58:D61)</f>
        <v>0</v>
      </c>
      <c r="E57" s="4">
        <f>SUM(E58:E61)</f>
        <v>0</v>
      </c>
    </row>
    <row r="58" spans="1:7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0</v>
      </c>
      <c r="G58" s="67">
        <v>0</v>
      </c>
    </row>
    <row r="59" spans="1:7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0</v>
      </c>
      <c r="G59" s="67">
        <v>0</v>
      </c>
    </row>
    <row r="60" spans="1:7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0</v>
      </c>
      <c r="G60" s="67">
        <v>0</v>
      </c>
    </row>
    <row r="61" spans="1:7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0</v>
      </c>
      <c r="G61" s="67">
        <v>0</v>
      </c>
    </row>
    <row r="62" spans="1:7" ht="12.75" customHeight="1" x14ac:dyDescent="0.2">
      <c r="A62" s="48">
        <v>322</v>
      </c>
      <c r="B62" s="50" t="s">
        <v>122</v>
      </c>
      <c r="C62" s="47" t="s">
        <v>123</v>
      </c>
      <c r="D62" s="4">
        <f>SUM(D63:D69)</f>
        <v>0</v>
      </c>
      <c r="E62" s="4">
        <v>0</v>
      </c>
      <c r="G62" s="67">
        <v>0</v>
      </c>
    </row>
    <row r="63" spans="1:7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0</v>
      </c>
      <c r="G63" s="67">
        <v>0</v>
      </c>
    </row>
    <row r="64" spans="1:7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0</v>
      </c>
      <c r="G64" s="67">
        <v>0</v>
      </c>
    </row>
    <row r="65" spans="1:7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0</v>
      </c>
      <c r="G65" s="67">
        <v>0</v>
      </c>
    </row>
    <row r="66" spans="1:7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0</v>
      </c>
      <c r="G66" s="67">
        <v>0</v>
      </c>
    </row>
    <row r="67" spans="1:7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0</v>
      </c>
      <c r="G67" s="67">
        <v>0</v>
      </c>
    </row>
    <row r="68" spans="1:7" ht="12.75" customHeight="1" x14ac:dyDescent="0.2">
      <c r="A68" s="48">
        <v>3226</v>
      </c>
      <c r="B68" s="39" t="s">
        <v>134</v>
      </c>
      <c r="C68" s="47" t="s">
        <v>135</v>
      </c>
      <c r="D68" s="7"/>
      <c r="E68" s="7">
        <v>0</v>
      </c>
      <c r="G68" s="67">
        <v>0</v>
      </c>
    </row>
    <row r="69" spans="1:7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7" ht="12.75" customHeight="1" x14ac:dyDescent="0.2">
      <c r="A70" s="48">
        <v>323</v>
      </c>
      <c r="B70" s="39" t="s">
        <v>138</v>
      </c>
      <c r="C70" s="47" t="s">
        <v>139</v>
      </c>
      <c r="D70" s="4">
        <f>SUM(D71:D79)</f>
        <v>0</v>
      </c>
      <c r="E70" s="4">
        <f>SUM(E71:E79)</f>
        <v>0</v>
      </c>
    </row>
    <row r="71" spans="1:7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0</v>
      </c>
      <c r="G71" s="67">
        <v>0</v>
      </c>
    </row>
    <row r="72" spans="1:7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v>0</v>
      </c>
      <c r="G72" s="67">
        <v>0</v>
      </c>
    </row>
    <row r="73" spans="1:7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0</v>
      </c>
      <c r="G73" s="67">
        <v>0</v>
      </c>
    </row>
    <row r="74" spans="1:7" ht="12.75" customHeight="1" x14ac:dyDescent="0.2">
      <c r="A74" s="48">
        <v>3234</v>
      </c>
      <c r="B74" s="39" t="s">
        <v>146</v>
      </c>
      <c r="C74" s="47" t="s">
        <v>147</v>
      </c>
      <c r="D74" s="7"/>
      <c r="E74" s="7">
        <v>0</v>
      </c>
      <c r="G74" s="67">
        <v>0</v>
      </c>
    </row>
    <row r="75" spans="1:7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0</v>
      </c>
      <c r="G75" s="67">
        <v>0</v>
      </c>
    </row>
    <row r="76" spans="1:7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0</v>
      </c>
      <c r="G76" s="67">
        <v>0</v>
      </c>
    </row>
    <row r="77" spans="1:7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0</v>
      </c>
      <c r="G77" s="67">
        <v>0</v>
      </c>
    </row>
    <row r="78" spans="1:7" ht="12.75" customHeight="1" x14ac:dyDescent="0.2">
      <c r="A78" s="48">
        <v>3238</v>
      </c>
      <c r="B78" s="50" t="s">
        <v>154</v>
      </c>
      <c r="C78" s="47" t="s">
        <v>155</v>
      </c>
      <c r="D78" s="7"/>
      <c r="E78" s="7">
        <v>0</v>
      </c>
      <c r="G78" s="67">
        <v>0</v>
      </c>
    </row>
    <row r="79" spans="1:7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0</v>
      </c>
      <c r="G79" s="67">
        <v>0</v>
      </c>
    </row>
    <row r="80" spans="1:7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0</v>
      </c>
      <c r="G80" s="67">
        <v>0</v>
      </c>
    </row>
    <row r="81" spans="1:7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7" x14ac:dyDescent="0.2">
      <c r="A82" s="38" t="s">
        <v>162</v>
      </c>
      <c r="B82" s="39" t="s">
        <v>163</v>
      </c>
      <c r="C82" s="40" t="s">
        <v>162</v>
      </c>
      <c r="D82" s="5"/>
      <c r="E82" s="5">
        <v>0</v>
      </c>
      <c r="G82" s="67">
        <v>0</v>
      </c>
    </row>
    <row r="83" spans="1:7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>
        <v>0</v>
      </c>
      <c r="G83" s="67">
        <v>0</v>
      </c>
    </row>
    <row r="84" spans="1:7" x14ac:dyDescent="0.2">
      <c r="A84" s="38" t="s">
        <v>166</v>
      </c>
      <c r="B84" s="39" t="s">
        <v>167</v>
      </c>
      <c r="C84" s="40" t="s">
        <v>166</v>
      </c>
      <c r="D84" s="5"/>
      <c r="E84" s="5">
        <v>0</v>
      </c>
      <c r="G84" s="67">
        <v>0</v>
      </c>
    </row>
    <row r="85" spans="1:7" x14ac:dyDescent="0.2">
      <c r="A85" s="38" t="s">
        <v>168</v>
      </c>
      <c r="B85" s="39" t="s">
        <v>169</v>
      </c>
      <c r="C85" s="40" t="s">
        <v>168</v>
      </c>
      <c r="D85" s="5"/>
      <c r="E85" s="5">
        <v>0</v>
      </c>
      <c r="G85" s="67">
        <v>0</v>
      </c>
    </row>
    <row r="86" spans="1:7" ht="12.75" customHeight="1" x14ac:dyDescent="0.2">
      <c r="A86" s="48">
        <v>329</v>
      </c>
      <c r="B86" s="50" t="s">
        <v>170</v>
      </c>
      <c r="C86" s="47" t="s">
        <v>171</v>
      </c>
      <c r="D86" s="4">
        <f>SUM(D87:D93)</f>
        <v>0</v>
      </c>
      <c r="E86" s="4">
        <f>SUM(E87:E93)</f>
        <v>0</v>
      </c>
    </row>
    <row r="87" spans="1:7" ht="12.75" customHeight="1" x14ac:dyDescent="0.2">
      <c r="A87" s="48">
        <v>3291</v>
      </c>
      <c r="B87" s="51" t="s">
        <v>172</v>
      </c>
      <c r="C87" s="47" t="s">
        <v>173</v>
      </c>
      <c r="D87" s="7"/>
      <c r="E87" s="7">
        <v>0</v>
      </c>
      <c r="G87" s="67">
        <v>0</v>
      </c>
    </row>
    <row r="88" spans="1:7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0</v>
      </c>
      <c r="G88" s="67">
        <v>0</v>
      </c>
    </row>
    <row r="89" spans="1:7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0</v>
      </c>
      <c r="G89" s="67">
        <v>0</v>
      </c>
    </row>
    <row r="90" spans="1:7" ht="12.75" customHeight="1" x14ac:dyDescent="0.2">
      <c r="A90" s="48">
        <v>3294</v>
      </c>
      <c r="B90" s="50" t="s">
        <v>178</v>
      </c>
      <c r="C90" s="47" t="s">
        <v>179</v>
      </c>
      <c r="D90" s="7"/>
      <c r="E90" s="7">
        <v>0</v>
      </c>
      <c r="G90" s="67">
        <v>0</v>
      </c>
    </row>
    <row r="91" spans="1:7" ht="12.75" customHeight="1" x14ac:dyDescent="0.2">
      <c r="A91" s="48">
        <v>3295</v>
      </c>
      <c r="B91" s="50" t="s">
        <v>180</v>
      </c>
      <c r="C91" s="47" t="s">
        <v>181</v>
      </c>
      <c r="D91" s="7"/>
      <c r="E91" s="7">
        <v>0</v>
      </c>
      <c r="G91" s="67">
        <v>0</v>
      </c>
    </row>
    <row r="92" spans="1:7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>
        <v>0</v>
      </c>
      <c r="G92" s="67">
        <v>0</v>
      </c>
    </row>
    <row r="93" spans="1:7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0</v>
      </c>
      <c r="G93" s="67">
        <v>0</v>
      </c>
    </row>
    <row r="94" spans="1:7" ht="12.75" customHeight="1" x14ac:dyDescent="0.2">
      <c r="A94" s="48">
        <v>34</v>
      </c>
      <c r="B94" s="51" t="s">
        <v>186</v>
      </c>
      <c r="C94" s="47" t="s">
        <v>187</v>
      </c>
      <c r="D94" s="4">
        <f>D95+D100+D108</f>
        <v>0</v>
      </c>
      <c r="E94" s="4">
        <f>E95+E100+E108</f>
        <v>0</v>
      </c>
    </row>
    <row r="95" spans="1:7" ht="12.75" customHeight="1" x14ac:dyDescent="0.2">
      <c r="A95" s="48">
        <v>341</v>
      </c>
      <c r="B95" s="50" t="s">
        <v>188</v>
      </c>
      <c r="C95" s="47" t="s">
        <v>189</v>
      </c>
      <c r="D95" s="4">
        <f>SUM(D96:D99)</f>
        <v>0</v>
      </c>
      <c r="E95" s="4">
        <f>SUM(E96:E99)</f>
        <v>0</v>
      </c>
    </row>
    <row r="96" spans="1:7" ht="12.75" customHeight="1" x14ac:dyDescent="0.2">
      <c r="A96" s="48">
        <v>3411</v>
      </c>
      <c r="B96" s="50" t="s">
        <v>190</v>
      </c>
      <c r="C96" s="47" t="s">
        <v>191</v>
      </c>
      <c r="D96" s="7"/>
      <c r="E96" s="7">
        <v>0</v>
      </c>
      <c r="G96" s="67">
        <v>0</v>
      </c>
    </row>
    <row r="97" spans="1:7" ht="12.75" customHeight="1" x14ac:dyDescent="0.2">
      <c r="A97" s="48">
        <v>3412</v>
      </c>
      <c r="B97" s="50" t="s">
        <v>192</v>
      </c>
      <c r="C97" s="47" t="s">
        <v>193</v>
      </c>
      <c r="D97" s="7"/>
      <c r="E97" s="7">
        <v>0</v>
      </c>
      <c r="G97" s="67">
        <v>0</v>
      </c>
    </row>
    <row r="98" spans="1:7" ht="12.75" customHeight="1" x14ac:dyDescent="0.2">
      <c r="A98" s="48">
        <v>3413</v>
      </c>
      <c r="B98" s="50" t="s">
        <v>194</v>
      </c>
      <c r="C98" s="47" t="s">
        <v>195</v>
      </c>
      <c r="D98" s="7"/>
      <c r="E98" s="7">
        <v>0</v>
      </c>
      <c r="G98" s="67">
        <v>0</v>
      </c>
    </row>
    <row r="99" spans="1:7" ht="12.75" customHeight="1" x14ac:dyDescent="0.2">
      <c r="A99" s="48">
        <v>3419</v>
      </c>
      <c r="B99" s="50" t="s">
        <v>196</v>
      </c>
      <c r="C99" s="47" t="s">
        <v>197</v>
      </c>
      <c r="D99" s="7"/>
      <c r="E99" s="7">
        <v>0</v>
      </c>
      <c r="G99" s="67">
        <v>0</v>
      </c>
    </row>
    <row r="100" spans="1:7" ht="12.75" customHeight="1" x14ac:dyDescent="0.2">
      <c r="A100" s="48">
        <v>342</v>
      </c>
      <c r="B100" s="50" t="s">
        <v>198</v>
      </c>
      <c r="C100" s="47" t="s">
        <v>199</v>
      </c>
      <c r="D100" s="4">
        <f>SUM(D101:D107)</f>
        <v>0</v>
      </c>
      <c r="E100" s="4">
        <f>SUM(E101:E107)</f>
        <v>0</v>
      </c>
    </row>
    <row r="101" spans="1:7" ht="24" x14ac:dyDescent="0.2">
      <c r="A101" s="48">
        <v>3421</v>
      </c>
      <c r="B101" s="50" t="s">
        <v>200</v>
      </c>
      <c r="C101" s="47" t="s">
        <v>201</v>
      </c>
      <c r="D101" s="7"/>
      <c r="E101" s="7">
        <v>0</v>
      </c>
      <c r="G101" s="67">
        <v>0</v>
      </c>
    </row>
    <row r="102" spans="1:7" ht="24" x14ac:dyDescent="0.2">
      <c r="A102" s="48">
        <v>3422</v>
      </c>
      <c r="B102" s="51" t="s">
        <v>202</v>
      </c>
      <c r="C102" s="47" t="s">
        <v>203</v>
      </c>
      <c r="D102" s="7"/>
      <c r="E102" s="7">
        <v>0</v>
      </c>
      <c r="G102" s="67">
        <v>0</v>
      </c>
    </row>
    <row r="103" spans="1:7" ht="24" x14ac:dyDescent="0.2">
      <c r="A103" s="48">
        <v>3423</v>
      </c>
      <c r="B103" s="51" t="s">
        <v>204</v>
      </c>
      <c r="C103" s="47" t="s">
        <v>205</v>
      </c>
      <c r="D103" s="7"/>
      <c r="E103" s="7">
        <v>0</v>
      </c>
      <c r="G103" s="67">
        <v>0</v>
      </c>
    </row>
    <row r="104" spans="1:7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>
        <v>0</v>
      </c>
      <c r="G104" s="67">
        <v>0</v>
      </c>
    </row>
    <row r="105" spans="1:7" x14ac:dyDescent="0.2">
      <c r="A105" s="48">
        <v>3426</v>
      </c>
      <c r="B105" s="50" t="s">
        <v>208</v>
      </c>
      <c r="C105" s="47" t="s">
        <v>209</v>
      </c>
      <c r="D105" s="7"/>
      <c r="E105" s="7">
        <v>0</v>
      </c>
      <c r="G105" s="67">
        <v>0</v>
      </c>
    </row>
    <row r="106" spans="1:7" ht="24" x14ac:dyDescent="0.2">
      <c r="A106" s="48">
        <v>3427</v>
      </c>
      <c r="B106" s="50" t="s">
        <v>210</v>
      </c>
      <c r="C106" s="47" t="s">
        <v>211</v>
      </c>
      <c r="D106" s="7"/>
      <c r="E106" s="7">
        <v>0</v>
      </c>
      <c r="G106" s="67">
        <v>0</v>
      </c>
    </row>
    <row r="107" spans="1:7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>
        <v>0</v>
      </c>
      <c r="G107" s="67">
        <v>0</v>
      </c>
    </row>
    <row r="108" spans="1:7" ht="12.75" customHeight="1" x14ac:dyDescent="0.2">
      <c r="A108" s="48">
        <v>343</v>
      </c>
      <c r="B108" s="39" t="s">
        <v>214</v>
      </c>
      <c r="C108" s="47" t="s">
        <v>215</v>
      </c>
      <c r="D108" s="4">
        <f>SUM(D109:D112)</f>
        <v>0</v>
      </c>
      <c r="E108" s="4">
        <f>SUM(E109:E112)</f>
        <v>0</v>
      </c>
    </row>
    <row r="109" spans="1:7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0</v>
      </c>
      <c r="G109" s="67">
        <v>0</v>
      </c>
    </row>
    <row r="110" spans="1:7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>
        <v>0</v>
      </c>
      <c r="G110" s="67">
        <v>0</v>
      </c>
    </row>
    <row r="111" spans="1:7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>
        <v>0</v>
      </c>
      <c r="G111" s="67">
        <v>0</v>
      </c>
    </row>
    <row r="112" spans="1:7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>
        <v>0</v>
      </c>
      <c r="G112" s="67">
        <v>0</v>
      </c>
    </row>
    <row r="113" spans="1:7" ht="12.75" customHeight="1" x14ac:dyDescent="0.2">
      <c r="A113" s="48">
        <v>35</v>
      </c>
      <c r="B113" s="39" t="s">
        <v>224</v>
      </c>
      <c r="C113" s="47" t="s">
        <v>225</v>
      </c>
      <c r="D113" s="4">
        <f>D114+D117+D121</f>
        <v>0</v>
      </c>
      <c r="E113" s="4">
        <f>E114+E117+E121</f>
        <v>0</v>
      </c>
    </row>
    <row r="114" spans="1:7" ht="24" x14ac:dyDescent="0.2">
      <c r="A114" s="48">
        <v>351</v>
      </c>
      <c r="B114" s="39" t="s">
        <v>226</v>
      </c>
      <c r="C114" s="47" t="s">
        <v>227</v>
      </c>
      <c r="D114" s="4">
        <f>SUM(D115:D116)</f>
        <v>0</v>
      </c>
      <c r="E114" s="4">
        <f>SUM(E115:E116)</f>
        <v>0</v>
      </c>
    </row>
    <row r="115" spans="1:7" ht="24" x14ac:dyDescent="0.2">
      <c r="A115" s="48">
        <v>3511</v>
      </c>
      <c r="B115" s="39" t="s">
        <v>228</v>
      </c>
      <c r="C115" s="47" t="s">
        <v>229</v>
      </c>
      <c r="D115" s="7"/>
      <c r="E115" s="7">
        <v>0</v>
      </c>
      <c r="G115" s="67">
        <v>0</v>
      </c>
    </row>
    <row r="116" spans="1:7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>
        <v>0</v>
      </c>
      <c r="G116" s="67">
        <v>0</v>
      </c>
    </row>
    <row r="117" spans="1:7" ht="36" x14ac:dyDescent="0.2">
      <c r="A117" s="48">
        <v>352</v>
      </c>
      <c r="B117" s="39" t="s">
        <v>232</v>
      </c>
      <c r="C117" s="47" t="s">
        <v>233</v>
      </c>
      <c r="D117" s="4">
        <f>SUM(D118:D120)</f>
        <v>0</v>
      </c>
      <c r="E117" s="4">
        <f>SUM(E118:E120)</f>
        <v>0</v>
      </c>
    </row>
    <row r="118" spans="1:7" ht="24" x14ac:dyDescent="0.2">
      <c r="A118" s="48">
        <v>3521</v>
      </c>
      <c r="B118" s="39" t="s">
        <v>234</v>
      </c>
      <c r="C118" s="47" t="s">
        <v>235</v>
      </c>
      <c r="D118" s="7"/>
      <c r="E118" s="7">
        <v>0</v>
      </c>
      <c r="G118" s="67">
        <v>0</v>
      </c>
    </row>
    <row r="119" spans="1:7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>
        <v>0</v>
      </c>
      <c r="G119" s="67">
        <v>0</v>
      </c>
    </row>
    <row r="120" spans="1:7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>
        <v>0</v>
      </c>
      <c r="G120" s="67">
        <v>0</v>
      </c>
    </row>
    <row r="121" spans="1:7" ht="24" x14ac:dyDescent="0.2">
      <c r="A121" s="48" t="s">
        <v>240</v>
      </c>
      <c r="B121" s="50" t="s">
        <v>241</v>
      </c>
      <c r="C121" s="47" t="s">
        <v>240</v>
      </c>
      <c r="D121" s="7"/>
      <c r="E121" s="7">
        <v>0</v>
      </c>
      <c r="G121" s="67">
        <v>0</v>
      </c>
    </row>
    <row r="122" spans="1:7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7" ht="12.75" customHeight="1" x14ac:dyDescent="0.2">
      <c r="A123" s="48">
        <v>361</v>
      </c>
      <c r="B123" s="50" t="s">
        <v>244</v>
      </c>
      <c r="C123" s="47" t="s">
        <v>245</v>
      </c>
      <c r="D123" s="4">
        <f>SUM(D124:D125)</f>
        <v>0</v>
      </c>
      <c r="E123" s="4">
        <f>SUM(E124:E125)</f>
        <v>0</v>
      </c>
    </row>
    <row r="124" spans="1:7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>
        <v>0</v>
      </c>
      <c r="G124" s="67">
        <v>0</v>
      </c>
    </row>
    <row r="125" spans="1:7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>
        <v>0</v>
      </c>
      <c r="G125" s="67">
        <v>0</v>
      </c>
    </row>
    <row r="126" spans="1:7" ht="24" x14ac:dyDescent="0.2">
      <c r="A126" s="48">
        <v>362</v>
      </c>
      <c r="B126" s="50" t="s">
        <v>250</v>
      </c>
      <c r="C126" s="47" t="s">
        <v>251</v>
      </c>
      <c r="D126" s="4">
        <f>SUM(D127:D128)</f>
        <v>0</v>
      </c>
      <c r="E126" s="4">
        <f>SUM(E127:E128)</f>
        <v>0</v>
      </c>
    </row>
    <row r="127" spans="1:7" ht="24" x14ac:dyDescent="0.2">
      <c r="A127" s="48">
        <v>3621</v>
      </c>
      <c r="B127" s="39" t="s">
        <v>252</v>
      </c>
      <c r="C127" s="47" t="s">
        <v>253</v>
      </c>
      <c r="D127" s="7"/>
      <c r="E127" s="7">
        <v>0</v>
      </c>
      <c r="G127" s="67">
        <v>0</v>
      </c>
    </row>
    <row r="128" spans="1:7" ht="24" x14ac:dyDescent="0.2">
      <c r="A128" s="48">
        <v>3622</v>
      </c>
      <c r="B128" s="39" t="s">
        <v>254</v>
      </c>
      <c r="C128" s="47" t="s">
        <v>255</v>
      </c>
      <c r="D128" s="7"/>
      <c r="E128" s="7">
        <v>0</v>
      </c>
      <c r="G128" s="67">
        <v>0</v>
      </c>
    </row>
    <row r="129" spans="1:7" ht="24" x14ac:dyDescent="0.2">
      <c r="A129" s="48">
        <v>363</v>
      </c>
      <c r="B129" s="39" t="s">
        <v>256</v>
      </c>
      <c r="C129" s="47" t="s">
        <v>257</v>
      </c>
      <c r="D129" s="4">
        <f>SUM(D130:D133)</f>
        <v>0</v>
      </c>
      <c r="E129" s="4">
        <f>SUM(E130:E133)</f>
        <v>0</v>
      </c>
    </row>
    <row r="130" spans="1:7" x14ac:dyDescent="0.2">
      <c r="A130" s="48">
        <v>3631</v>
      </c>
      <c r="B130" s="39" t="s">
        <v>258</v>
      </c>
      <c r="C130" s="47" t="s">
        <v>259</v>
      </c>
      <c r="D130" s="7"/>
      <c r="E130" s="7">
        <v>0</v>
      </c>
      <c r="G130" s="67">
        <v>0</v>
      </c>
    </row>
    <row r="131" spans="1:7" x14ac:dyDescent="0.2">
      <c r="A131" s="48">
        <v>3632</v>
      </c>
      <c r="B131" s="39" t="s">
        <v>260</v>
      </c>
      <c r="C131" s="47" t="s">
        <v>261</v>
      </c>
      <c r="D131" s="7"/>
      <c r="E131" s="7">
        <v>0</v>
      </c>
      <c r="G131" s="67">
        <v>0</v>
      </c>
    </row>
    <row r="132" spans="1:7" ht="24" x14ac:dyDescent="0.2">
      <c r="A132" s="48" t="s">
        <v>262</v>
      </c>
      <c r="B132" s="39" t="s">
        <v>263</v>
      </c>
      <c r="C132" s="47" t="s">
        <v>262</v>
      </c>
      <c r="D132" s="7"/>
      <c r="E132" s="7">
        <v>0</v>
      </c>
      <c r="G132" s="67">
        <v>0</v>
      </c>
    </row>
    <row r="133" spans="1:7" ht="24" x14ac:dyDescent="0.2">
      <c r="A133" s="48" t="s">
        <v>264</v>
      </c>
      <c r="B133" s="39" t="s">
        <v>265</v>
      </c>
      <c r="C133" s="47" t="s">
        <v>264</v>
      </c>
      <c r="D133" s="7"/>
      <c r="E133" s="7">
        <v>0</v>
      </c>
      <c r="G133" s="67">
        <v>0</v>
      </c>
    </row>
    <row r="134" spans="1:7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7" x14ac:dyDescent="0.2">
      <c r="A135" s="38" t="s">
        <v>268</v>
      </c>
      <c r="B135" s="39" t="s">
        <v>269</v>
      </c>
      <c r="C135" s="40" t="s">
        <v>268</v>
      </c>
      <c r="D135" s="5"/>
      <c r="E135" s="5">
        <v>0</v>
      </c>
      <c r="G135" s="67">
        <v>0</v>
      </c>
    </row>
    <row r="136" spans="1:7" x14ac:dyDescent="0.2">
      <c r="A136" s="38" t="s">
        <v>270</v>
      </c>
      <c r="B136" s="39" t="s">
        <v>271</v>
      </c>
      <c r="C136" s="40" t="s">
        <v>270</v>
      </c>
      <c r="D136" s="5"/>
      <c r="E136" s="5">
        <v>0</v>
      </c>
      <c r="G136" s="67">
        <v>0</v>
      </c>
    </row>
    <row r="137" spans="1:7" x14ac:dyDescent="0.2">
      <c r="A137" s="38" t="s">
        <v>272</v>
      </c>
      <c r="B137" s="39" t="s">
        <v>273</v>
      </c>
      <c r="C137" s="40" t="s">
        <v>272</v>
      </c>
      <c r="D137" s="5"/>
      <c r="E137" s="5">
        <v>0</v>
      </c>
      <c r="G137" s="67">
        <v>0</v>
      </c>
    </row>
    <row r="138" spans="1:7" x14ac:dyDescent="0.2">
      <c r="A138" s="48" t="s">
        <v>274</v>
      </c>
      <c r="B138" s="39" t="s">
        <v>275</v>
      </c>
      <c r="C138" s="47" t="s">
        <v>274</v>
      </c>
      <c r="D138" s="4">
        <f>SUM(D139:D141)</f>
        <v>0</v>
      </c>
      <c r="E138" s="4">
        <f>SUM(E139:E141)</f>
        <v>0</v>
      </c>
    </row>
    <row r="139" spans="1:7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>
        <v>0</v>
      </c>
      <c r="G139" s="67">
        <v>0</v>
      </c>
    </row>
    <row r="140" spans="1:7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>
        <v>0</v>
      </c>
      <c r="G140" s="67">
        <v>0</v>
      </c>
    </row>
    <row r="141" spans="1:7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>
        <v>0</v>
      </c>
      <c r="G141" s="67">
        <v>0</v>
      </c>
    </row>
    <row r="142" spans="1:7" ht="24" x14ac:dyDescent="0.2">
      <c r="A142" s="48" t="s">
        <v>282</v>
      </c>
      <c r="B142" s="50" t="s">
        <v>283</v>
      </c>
      <c r="C142" s="47" t="s">
        <v>282</v>
      </c>
      <c r="D142" s="4">
        <f>SUM(D143:D145)</f>
        <v>0</v>
      </c>
      <c r="E142" s="4">
        <f>SUM(E143:E145)</f>
        <v>0</v>
      </c>
    </row>
    <row r="143" spans="1:7" ht="24" x14ac:dyDescent="0.2">
      <c r="A143" s="48">
        <v>3672</v>
      </c>
      <c r="B143" s="50" t="s">
        <v>284</v>
      </c>
      <c r="C143" s="47" t="s">
        <v>285</v>
      </c>
      <c r="D143" s="7"/>
      <c r="E143" s="7">
        <v>0</v>
      </c>
      <c r="G143" s="67">
        <v>0</v>
      </c>
    </row>
    <row r="144" spans="1:7" ht="24" x14ac:dyDescent="0.2">
      <c r="A144" s="48">
        <v>3673</v>
      </c>
      <c r="B144" s="50" t="s">
        <v>286</v>
      </c>
      <c r="C144" s="47" t="s">
        <v>287</v>
      </c>
      <c r="D144" s="7"/>
      <c r="E144" s="7">
        <v>0</v>
      </c>
      <c r="G144" s="67">
        <v>0</v>
      </c>
    </row>
    <row r="145" spans="1:7" ht="24" x14ac:dyDescent="0.2">
      <c r="A145" s="48">
        <v>3674</v>
      </c>
      <c r="B145" s="50" t="s">
        <v>288</v>
      </c>
      <c r="C145" s="47" t="s">
        <v>289</v>
      </c>
      <c r="D145" s="7"/>
      <c r="E145" s="7">
        <v>0</v>
      </c>
      <c r="G145" s="67">
        <v>0</v>
      </c>
    </row>
    <row r="146" spans="1:7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7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>
        <v>0</v>
      </c>
      <c r="G147" s="67">
        <v>0</v>
      </c>
    </row>
    <row r="148" spans="1:7" x14ac:dyDescent="0.2">
      <c r="A148" s="48" t="s">
        <v>294</v>
      </c>
      <c r="B148" s="50" t="s">
        <v>295</v>
      </c>
      <c r="C148" s="47" t="s">
        <v>294</v>
      </c>
      <c r="D148" s="7"/>
      <c r="E148" s="7">
        <v>0</v>
      </c>
      <c r="G148" s="67">
        <v>0</v>
      </c>
    </row>
    <row r="149" spans="1:7" ht="24" x14ac:dyDescent="0.2">
      <c r="A149" s="48" t="s">
        <v>296</v>
      </c>
      <c r="B149" s="50" t="s">
        <v>297</v>
      </c>
      <c r="C149" s="47" t="s">
        <v>296</v>
      </c>
      <c r="D149" s="4">
        <f>SUM(D150:D153)</f>
        <v>0</v>
      </c>
      <c r="E149" s="4">
        <f>SUM(E150:E153)</f>
        <v>0</v>
      </c>
    </row>
    <row r="150" spans="1:7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>
        <v>0</v>
      </c>
      <c r="G150" s="67">
        <v>0</v>
      </c>
    </row>
    <row r="151" spans="1:7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>
        <v>0</v>
      </c>
      <c r="G151" s="67">
        <v>0</v>
      </c>
    </row>
    <row r="152" spans="1:7" ht="24" x14ac:dyDescent="0.2">
      <c r="A152" s="48" t="s">
        <v>300</v>
      </c>
      <c r="B152" s="50" t="s">
        <v>66</v>
      </c>
      <c r="C152" s="47" t="s">
        <v>300</v>
      </c>
      <c r="D152" s="7"/>
      <c r="E152" s="7">
        <v>0</v>
      </c>
      <c r="G152" s="67">
        <v>0</v>
      </c>
    </row>
    <row r="153" spans="1:7" ht="24" x14ac:dyDescent="0.2">
      <c r="A153" s="48" t="s">
        <v>301</v>
      </c>
      <c r="B153" s="50" t="s">
        <v>68</v>
      </c>
      <c r="C153" s="47" t="s">
        <v>301</v>
      </c>
      <c r="D153" s="7"/>
      <c r="E153" s="7">
        <v>0</v>
      </c>
      <c r="G153" s="67">
        <v>0</v>
      </c>
    </row>
    <row r="154" spans="1:7" ht="24" x14ac:dyDescent="0.2">
      <c r="A154" s="48">
        <v>37</v>
      </c>
      <c r="B154" s="50" t="s">
        <v>302</v>
      </c>
      <c r="C154" s="47" t="s">
        <v>303</v>
      </c>
      <c r="D154" s="4">
        <f>D155+D161</f>
        <v>0</v>
      </c>
      <c r="E154" s="4">
        <f>E155+E161</f>
        <v>0</v>
      </c>
    </row>
    <row r="155" spans="1:7" ht="24" x14ac:dyDescent="0.2">
      <c r="A155" s="48">
        <v>371</v>
      </c>
      <c r="B155" s="50" t="s">
        <v>304</v>
      </c>
      <c r="C155" s="47" t="s">
        <v>305</v>
      </c>
      <c r="D155" s="4">
        <f>SUM(D156:D160)</f>
        <v>0</v>
      </c>
      <c r="E155" s="4">
        <f>SUM(E156:E160)</f>
        <v>0</v>
      </c>
    </row>
    <row r="156" spans="1:7" ht="24" x14ac:dyDescent="0.2">
      <c r="A156" s="48">
        <v>3711</v>
      </c>
      <c r="B156" s="50" t="s">
        <v>306</v>
      </c>
      <c r="C156" s="47" t="s">
        <v>307</v>
      </c>
      <c r="D156" s="7"/>
      <c r="E156" s="7">
        <v>0</v>
      </c>
      <c r="G156" s="67">
        <v>0</v>
      </c>
    </row>
    <row r="157" spans="1:7" ht="24" x14ac:dyDescent="0.2">
      <c r="A157" s="48">
        <v>3712</v>
      </c>
      <c r="B157" s="50" t="s">
        <v>308</v>
      </c>
      <c r="C157" s="47" t="s">
        <v>309</v>
      </c>
      <c r="D157" s="7"/>
      <c r="E157" s="7">
        <v>0</v>
      </c>
      <c r="G157" s="67">
        <v>0</v>
      </c>
    </row>
    <row r="158" spans="1:7" ht="24" x14ac:dyDescent="0.2">
      <c r="A158" s="48" t="s">
        <v>310</v>
      </c>
      <c r="B158" s="50" t="s">
        <v>311</v>
      </c>
      <c r="C158" s="47" t="s">
        <v>310</v>
      </c>
      <c r="D158" s="7"/>
      <c r="E158" s="7">
        <v>0</v>
      </c>
      <c r="G158" s="67">
        <v>0</v>
      </c>
    </row>
    <row r="159" spans="1:7" ht="24" x14ac:dyDescent="0.2">
      <c r="A159" s="48" t="s">
        <v>312</v>
      </c>
      <c r="B159" s="50" t="s">
        <v>313</v>
      </c>
      <c r="C159" s="47" t="s">
        <v>312</v>
      </c>
      <c r="D159" s="7"/>
      <c r="E159" s="7">
        <v>0</v>
      </c>
      <c r="G159" s="67">
        <v>0</v>
      </c>
    </row>
    <row r="160" spans="1:7" x14ac:dyDescent="0.2">
      <c r="A160" s="48" t="s">
        <v>314</v>
      </c>
      <c r="B160" s="39" t="s">
        <v>315</v>
      </c>
      <c r="C160" s="47" t="s">
        <v>314</v>
      </c>
      <c r="D160" s="7"/>
      <c r="E160" s="7">
        <v>0</v>
      </c>
      <c r="G160" s="67">
        <v>0</v>
      </c>
    </row>
    <row r="161" spans="1:7" ht="24" x14ac:dyDescent="0.2">
      <c r="A161" s="48">
        <v>372</v>
      </c>
      <c r="B161" s="49" t="s">
        <v>316</v>
      </c>
      <c r="C161" s="47" t="s">
        <v>317</v>
      </c>
      <c r="D161" s="4">
        <f>SUM(D162:D164)</f>
        <v>0</v>
      </c>
      <c r="E161" s="4">
        <f>SUM(E162:E164)</f>
        <v>0</v>
      </c>
    </row>
    <row r="162" spans="1:7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>
        <v>0</v>
      </c>
      <c r="G162" s="67">
        <v>0</v>
      </c>
    </row>
    <row r="163" spans="1:7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>
        <v>0</v>
      </c>
      <c r="G163" s="67">
        <v>0</v>
      </c>
    </row>
    <row r="164" spans="1:7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>
        <v>0</v>
      </c>
      <c r="G164" s="67">
        <v>0</v>
      </c>
    </row>
    <row r="165" spans="1:7" ht="24" x14ac:dyDescent="0.2">
      <c r="A165" s="48">
        <v>38</v>
      </c>
      <c r="B165" s="39" t="s">
        <v>324</v>
      </c>
      <c r="C165" s="47" t="s">
        <v>325</v>
      </c>
      <c r="D165" s="4">
        <f>D166+D170+D175+D181</f>
        <v>0</v>
      </c>
      <c r="E165" s="4">
        <f>E166+E170+E175+E181</f>
        <v>0</v>
      </c>
    </row>
    <row r="166" spans="1:7" ht="12.75" customHeight="1" x14ac:dyDescent="0.2">
      <c r="A166" s="48">
        <v>381</v>
      </c>
      <c r="B166" s="50" t="s">
        <v>326</v>
      </c>
      <c r="C166" s="47" t="s">
        <v>327</v>
      </c>
      <c r="D166" s="4">
        <f>SUM(D167:D169)</f>
        <v>0</v>
      </c>
      <c r="E166" s="4">
        <f>SUM(E167:E169)</f>
        <v>0</v>
      </c>
    </row>
    <row r="167" spans="1:7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>
        <v>0</v>
      </c>
      <c r="G167" s="67">
        <v>0</v>
      </c>
    </row>
    <row r="168" spans="1:7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>
        <v>0</v>
      </c>
      <c r="G168" s="67">
        <v>0</v>
      </c>
    </row>
    <row r="169" spans="1:7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>
        <v>0</v>
      </c>
      <c r="G169" s="67">
        <v>0</v>
      </c>
    </row>
    <row r="170" spans="1:7" ht="12.75" customHeight="1" x14ac:dyDescent="0.2">
      <c r="A170" s="48">
        <v>382</v>
      </c>
      <c r="B170" s="39" t="s">
        <v>334</v>
      </c>
      <c r="C170" s="47" t="s">
        <v>335</v>
      </c>
      <c r="D170" s="4">
        <f>SUM(D171:D174)</f>
        <v>0</v>
      </c>
      <c r="E170" s="4">
        <f>SUM(E171:E174)</f>
        <v>0</v>
      </c>
    </row>
    <row r="171" spans="1:7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>
        <v>0</v>
      </c>
      <c r="G171" s="67">
        <v>0</v>
      </c>
    </row>
    <row r="172" spans="1:7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>
        <v>0</v>
      </c>
      <c r="G172" s="67">
        <v>0</v>
      </c>
    </row>
    <row r="173" spans="1:7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>
        <v>0</v>
      </c>
      <c r="G173" s="67">
        <v>0</v>
      </c>
    </row>
    <row r="174" spans="1:7" ht="24" x14ac:dyDescent="0.2">
      <c r="A174" s="48" t="s">
        <v>342</v>
      </c>
      <c r="B174" s="50" t="s">
        <v>343</v>
      </c>
      <c r="C174" s="47" t="s">
        <v>342</v>
      </c>
      <c r="D174" s="7"/>
      <c r="E174" s="7">
        <v>0</v>
      </c>
      <c r="G174" s="67">
        <v>0</v>
      </c>
    </row>
    <row r="175" spans="1:7" ht="12.75" customHeight="1" x14ac:dyDescent="0.2">
      <c r="A175" s="48">
        <v>383</v>
      </c>
      <c r="B175" s="50" t="s">
        <v>344</v>
      </c>
      <c r="C175" s="47" t="s">
        <v>345</v>
      </c>
      <c r="D175" s="4">
        <f>SUM(D176:D180)</f>
        <v>0</v>
      </c>
      <c r="E175" s="4">
        <f>SUM(E176:E180)</f>
        <v>0</v>
      </c>
    </row>
    <row r="176" spans="1:7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>
        <v>0</v>
      </c>
      <c r="G176" s="67">
        <v>0</v>
      </c>
    </row>
    <row r="177" spans="1:7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>
        <v>0</v>
      </c>
      <c r="G177" s="67">
        <v>0</v>
      </c>
    </row>
    <row r="178" spans="1:7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>
        <v>0</v>
      </c>
      <c r="G178" s="67">
        <v>0</v>
      </c>
    </row>
    <row r="179" spans="1:7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>
        <v>0</v>
      </c>
      <c r="G179" s="67">
        <v>0</v>
      </c>
    </row>
    <row r="180" spans="1:7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>
        <v>0</v>
      </c>
      <c r="G180" s="67">
        <v>0</v>
      </c>
    </row>
    <row r="181" spans="1:7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7" ht="24" x14ac:dyDescent="0.2">
      <c r="A182" s="48">
        <v>3861</v>
      </c>
      <c r="B182" s="50" t="s">
        <v>358</v>
      </c>
      <c r="C182" s="47" t="s">
        <v>359</v>
      </c>
      <c r="D182" s="7"/>
      <c r="E182" s="7">
        <v>0</v>
      </c>
      <c r="G182" s="67">
        <v>0</v>
      </c>
    </row>
    <row r="183" spans="1:7" ht="24" x14ac:dyDescent="0.2">
      <c r="A183" s="48">
        <v>3862</v>
      </c>
      <c r="B183" s="39" t="s">
        <v>360</v>
      </c>
      <c r="C183" s="47" t="s">
        <v>361</v>
      </c>
      <c r="D183" s="7"/>
      <c r="E183" s="7">
        <v>0</v>
      </c>
      <c r="G183" s="67">
        <v>0</v>
      </c>
    </row>
    <row r="184" spans="1:7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>
        <v>0</v>
      </c>
      <c r="G184" s="67">
        <v>0</v>
      </c>
    </row>
    <row r="185" spans="1:7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>
        <v>0</v>
      </c>
      <c r="G185" s="67">
        <v>0</v>
      </c>
    </row>
    <row r="186" spans="1:7" ht="24" x14ac:dyDescent="0.2">
      <c r="A186" s="48" t="s">
        <v>366</v>
      </c>
      <c r="B186" s="39" t="s">
        <v>367</v>
      </c>
      <c r="C186" s="47" t="s">
        <v>366</v>
      </c>
      <c r="D186" s="7"/>
      <c r="E186" s="7">
        <v>0</v>
      </c>
      <c r="G186" s="67">
        <v>0</v>
      </c>
    </row>
    <row r="187" spans="1:7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7" x14ac:dyDescent="0.2">
      <c r="A188" s="32">
        <v>41</v>
      </c>
      <c r="B188" s="33" t="s">
        <v>370</v>
      </c>
      <c r="C188" s="47" t="s">
        <v>371</v>
      </c>
      <c r="D188" s="4">
        <f>D189+D193</f>
        <v>0</v>
      </c>
      <c r="E188" s="4">
        <f>E189+E193</f>
        <v>0</v>
      </c>
    </row>
    <row r="189" spans="1:7" ht="12.75" customHeight="1" x14ac:dyDescent="0.2">
      <c r="A189" s="48">
        <v>411</v>
      </c>
      <c r="B189" s="50" t="s">
        <v>372</v>
      </c>
      <c r="C189" s="47" t="s">
        <v>373</v>
      </c>
      <c r="D189" s="4">
        <f>SUM(D190:D192)</f>
        <v>0</v>
      </c>
      <c r="E189" s="4">
        <f>SUM(E190:E192)</f>
        <v>0</v>
      </c>
    </row>
    <row r="190" spans="1:7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>
        <v>0</v>
      </c>
      <c r="G190" s="67">
        <v>0</v>
      </c>
    </row>
    <row r="191" spans="1:7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>
        <v>0</v>
      </c>
      <c r="G191" s="67">
        <v>0</v>
      </c>
    </row>
    <row r="192" spans="1:7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>
        <v>0</v>
      </c>
      <c r="G192" s="67">
        <v>0</v>
      </c>
    </row>
    <row r="193" spans="1:7" ht="12.75" customHeight="1" x14ac:dyDescent="0.2">
      <c r="A193" s="48">
        <v>412</v>
      </c>
      <c r="B193" s="50" t="s">
        <v>380</v>
      </c>
      <c r="C193" s="47" t="s">
        <v>381</v>
      </c>
      <c r="D193" s="4">
        <f>SUM(D194:D199)</f>
        <v>0</v>
      </c>
      <c r="E193" s="4">
        <f>SUM(E194:E199)</f>
        <v>0</v>
      </c>
    </row>
    <row r="194" spans="1:7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>
        <v>0</v>
      </c>
      <c r="G194" s="67">
        <v>0</v>
      </c>
    </row>
    <row r="195" spans="1:7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>
        <v>0</v>
      </c>
      <c r="G195" s="67">
        <v>0</v>
      </c>
    </row>
    <row r="196" spans="1:7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>
        <v>0</v>
      </c>
      <c r="G196" s="67">
        <v>0</v>
      </c>
    </row>
    <row r="197" spans="1:7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>
        <v>0</v>
      </c>
      <c r="G197" s="67">
        <v>0</v>
      </c>
    </row>
    <row r="198" spans="1:7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>
        <v>0</v>
      </c>
      <c r="G198" s="67">
        <v>0</v>
      </c>
    </row>
    <row r="199" spans="1:7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>
        <v>0</v>
      </c>
      <c r="G199" s="67">
        <v>0</v>
      </c>
    </row>
    <row r="200" spans="1:7" ht="24" x14ac:dyDescent="0.2">
      <c r="A200" s="48">
        <v>42</v>
      </c>
      <c r="B200" s="51" t="s">
        <v>394</v>
      </c>
      <c r="C200" s="47" t="s">
        <v>395</v>
      </c>
      <c r="D200" s="4">
        <f>D201+D206+D215+D220+D225+D228</f>
        <v>0</v>
      </c>
      <c r="E200" s="4">
        <f>E201+E206+E215+E220+E225+E228</f>
        <v>0</v>
      </c>
    </row>
    <row r="201" spans="1:7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7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>
        <v>0</v>
      </c>
      <c r="G202" s="67">
        <v>0</v>
      </c>
    </row>
    <row r="203" spans="1:7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0</v>
      </c>
      <c r="G203" s="67">
        <v>0</v>
      </c>
    </row>
    <row r="204" spans="1:7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>
        <v>0</v>
      </c>
      <c r="G204" s="67">
        <v>0</v>
      </c>
    </row>
    <row r="205" spans="1:7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>
        <v>0</v>
      </c>
      <c r="G205" s="67">
        <v>0</v>
      </c>
    </row>
    <row r="206" spans="1:7" ht="12.75" customHeight="1" x14ac:dyDescent="0.2">
      <c r="A206" s="48">
        <v>422</v>
      </c>
      <c r="B206" s="50" t="s">
        <v>406</v>
      </c>
      <c r="C206" s="47" t="s">
        <v>407</v>
      </c>
      <c r="D206" s="4">
        <f>SUM(D207:D214)</f>
        <v>0</v>
      </c>
      <c r="E206" s="4">
        <f>SUM(E207:E214)</f>
        <v>0</v>
      </c>
    </row>
    <row r="207" spans="1:7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0</v>
      </c>
      <c r="G207" s="67">
        <v>0</v>
      </c>
    </row>
    <row r="208" spans="1:7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>
        <v>0</v>
      </c>
      <c r="G208" s="67">
        <v>0</v>
      </c>
    </row>
    <row r="209" spans="1:7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>
        <v>0</v>
      </c>
      <c r="G209" s="67">
        <v>0</v>
      </c>
    </row>
    <row r="210" spans="1:7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>
        <v>0</v>
      </c>
      <c r="G210" s="67">
        <v>0</v>
      </c>
    </row>
    <row r="211" spans="1:7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>
        <v>0</v>
      </c>
      <c r="G211" s="67">
        <v>0</v>
      </c>
    </row>
    <row r="212" spans="1:7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>
        <v>0</v>
      </c>
      <c r="G212" s="67">
        <v>0</v>
      </c>
    </row>
    <row r="213" spans="1:7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0</v>
      </c>
      <c r="G213" s="67">
        <v>0</v>
      </c>
    </row>
    <row r="214" spans="1:7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>
        <v>0</v>
      </c>
      <c r="G214" s="67">
        <v>0</v>
      </c>
    </row>
    <row r="215" spans="1:7" ht="12.75" customHeight="1" x14ac:dyDescent="0.2">
      <c r="A215" s="48">
        <v>423</v>
      </c>
      <c r="B215" s="50" t="s">
        <v>424</v>
      </c>
      <c r="C215" s="47" t="s">
        <v>425</v>
      </c>
      <c r="D215" s="4">
        <f>SUM(D216:D219)</f>
        <v>0</v>
      </c>
      <c r="E215" s="4">
        <f>SUM(E216:E219)</f>
        <v>0</v>
      </c>
    </row>
    <row r="216" spans="1:7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>
        <v>0</v>
      </c>
      <c r="G216" s="67">
        <v>0</v>
      </c>
    </row>
    <row r="217" spans="1:7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>
        <v>0</v>
      </c>
      <c r="G217" s="67">
        <v>0</v>
      </c>
    </row>
    <row r="218" spans="1:7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>
        <v>0</v>
      </c>
      <c r="G218" s="67">
        <v>0</v>
      </c>
    </row>
    <row r="219" spans="1:7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>
        <v>0</v>
      </c>
      <c r="G219" s="67">
        <v>0</v>
      </c>
    </row>
    <row r="220" spans="1:7" x14ac:dyDescent="0.2">
      <c r="A220" s="48">
        <v>424</v>
      </c>
      <c r="B220" s="50" t="s">
        <v>434</v>
      </c>
      <c r="C220" s="47" t="s">
        <v>435</v>
      </c>
      <c r="D220" s="4">
        <f>SUM(D221:D224)</f>
        <v>0</v>
      </c>
      <c r="E220" s="4">
        <f>SUM(E221:E224)</f>
        <v>0</v>
      </c>
    </row>
    <row r="221" spans="1:7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>
        <v>0</v>
      </c>
      <c r="G221" s="67">
        <v>0</v>
      </c>
    </row>
    <row r="222" spans="1:7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>
        <v>0</v>
      </c>
      <c r="G222" s="67">
        <v>0</v>
      </c>
    </row>
    <row r="223" spans="1:7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>
        <v>0</v>
      </c>
      <c r="G223" s="67">
        <v>0</v>
      </c>
    </row>
    <row r="224" spans="1:7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>
        <v>0</v>
      </c>
      <c r="G224" s="67">
        <v>0</v>
      </c>
    </row>
    <row r="225" spans="1:7" ht="12.75" customHeight="1" x14ac:dyDescent="0.2">
      <c r="A225" s="48">
        <v>425</v>
      </c>
      <c r="B225" s="50" t="s">
        <v>444</v>
      </c>
      <c r="C225" s="47" t="s">
        <v>445</v>
      </c>
      <c r="D225" s="4">
        <f>SUM(D226:D227)</f>
        <v>0</v>
      </c>
      <c r="E225" s="4">
        <f>SUM(E226:E227)</f>
        <v>0</v>
      </c>
    </row>
    <row r="226" spans="1:7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>
        <v>0</v>
      </c>
      <c r="G226" s="67">
        <v>0</v>
      </c>
    </row>
    <row r="227" spans="1:7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>
        <v>0</v>
      </c>
      <c r="G227" s="67">
        <v>0</v>
      </c>
    </row>
    <row r="228" spans="1:7" ht="12.75" customHeight="1" x14ac:dyDescent="0.2">
      <c r="A228" s="48">
        <v>426</v>
      </c>
      <c r="B228" s="50" t="s">
        <v>450</v>
      </c>
      <c r="C228" s="47" t="s">
        <v>451</v>
      </c>
      <c r="D228" s="4">
        <f>SUM(D229:D232)</f>
        <v>0</v>
      </c>
      <c r="E228" s="4">
        <f>SUM(E229:E232)</f>
        <v>0</v>
      </c>
    </row>
    <row r="229" spans="1:7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>
        <v>0</v>
      </c>
      <c r="G229" s="67">
        <v>0</v>
      </c>
    </row>
    <row r="230" spans="1:7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>
        <v>0</v>
      </c>
      <c r="G230" s="67">
        <v>0</v>
      </c>
    </row>
    <row r="231" spans="1:7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>
        <v>0</v>
      </c>
      <c r="G231" s="67">
        <v>0</v>
      </c>
    </row>
    <row r="232" spans="1:7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>
        <v>0</v>
      </c>
      <c r="G232" s="67">
        <v>0</v>
      </c>
    </row>
    <row r="233" spans="1:7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7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7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>
        <v>0</v>
      </c>
      <c r="G235" s="67">
        <v>0</v>
      </c>
    </row>
    <row r="236" spans="1:7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>
        <v>0</v>
      </c>
      <c r="G236" s="67">
        <v>0</v>
      </c>
    </row>
    <row r="237" spans="1:7" ht="12.75" customHeight="1" x14ac:dyDescent="0.2">
      <c r="A237" s="48">
        <v>44</v>
      </c>
      <c r="B237" s="50" t="s">
        <v>468</v>
      </c>
      <c r="C237" s="47" t="s">
        <v>469</v>
      </c>
      <c r="D237" s="4">
        <f>D238</f>
        <v>0</v>
      </c>
      <c r="E237" s="4">
        <f>E238</f>
        <v>0</v>
      </c>
    </row>
    <row r="238" spans="1:7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>
        <v>0</v>
      </c>
      <c r="G238" s="67">
        <v>0</v>
      </c>
    </row>
    <row r="239" spans="1:7" x14ac:dyDescent="0.2">
      <c r="A239" s="48">
        <v>45</v>
      </c>
      <c r="B239" s="50" t="s">
        <v>472</v>
      </c>
      <c r="C239" s="47" t="s">
        <v>473</v>
      </c>
      <c r="D239" s="4">
        <f>SUM(D240:D243)</f>
        <v>0</v>
      </c>
      <c r="E239" s="4">
        <f>SUM(E240:E243)</f>
        <v>0</v>
      </c>
    </row>
    <row r="240" spans="1:7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>
        <v>0</v>
      </c>
      <c r="G240" s="67">
        <v>0</v>
      </c>
    </row>
    <row r="241" spans="1:7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>
        <v>0</v>
      </c>
      <c r="G241" s="67">
        <v>0</v>
      </c>
    </row>
    <row r="242" spans="1:7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>
        <v>0</v>
      </c>
      <c r="G242" s="67">
        <v>0</v>
      </c>
    </row>
    <row r="243" spans="1:7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>
        <v>0</v>
      </c>
      <c r="G243" s="67">
        <v>0</v>
      </c>
    </row>
    <row r="244" spans="1:7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7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7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7" ht="24" x14ac:dyDescent="0.2">
      <c r="A247" s="48">
        <v>5121</v>
      </c>
      <c r="B247" s="50" t="s">
        <v>488</v>
      </c>
      <c r="C247" s="47" t="s">
        <v>489</v>
      </c>
      <c r="D247" s="7"/>
      <c r="E247" s="7">
        <v>0</v>
      </c>
      <c r="G247" s="67">
        <v>0</v>
      </c>
    </row>
    <row r="248" spans="1:7" ht="24" x14ac:dyDescent="0.2">
      <c r="A248" s="48">
        <v>5122</v>
      </c>
      <c r="B248" s="50" t="s">
        <v>490</v>
      </c>
      <c r="C248" s="47" t="s">
        <v>491</v>
      </c>
      <c r="D248" s="7"/>
      <c r="E248" s="7">
        <v>0</v>
      </c>
      <c r="G248" s="67">
        <v>0</v>
      </c>
    </row>
    <row r="249" spans="1:7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7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>
        <v>0</v>
      </c>
      <c r="G250" s="67">
        <v>0</v>
      </c>
    </row>
    <row r="251" spans="1:7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>
        <v>0</v>
      </c>
      <c r="G251" s="67">
        <v>0</v>
      </c>
    </row>
    <row r="252" spans="1:7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>
        <v>0</v>
      </c>
      <c r="G252" s="67">
        <v>0</v>
      </c>
    </row>
    <row r="253" spans="1:7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>
        <v>0</v>
      </c>
      <c r="G253" s="67">
        <v>0</v>
      </c>
    </row>
    <row r="254" spans="1:7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7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>
        <v>0</v>
      </c>
      <c r="G255" s="67">
        <v>0</v>
      </c>
    </row>
    <row r="256" spans="1:7" x14ac:dyDescent="0.2">
      <c r="A256" s="48">
        <v>5154</v>
      </c>
      <c r="B256" s="50" t="s">
        <v>506</v>
      </c>
      <c r="C256" s="47" t="s">
        <v>507</v>
      </c>
      <c r="D256" s="7"/>
      <c r="E256" s="7">
        <v>0</v>
      </c>
      <c r="G256" s="67">
        <v>0</v>
      </c>
    </row>
    <row r="257" spans="1:7" ht="24" x14ac:dyDescent="0.2">
      <c r="A257" s="48">
        <v>5155</v>
      </c>
      <c r="B257" s="50" t="s">
        <v>508</v>
      </c>
      <c r="C257" s="47" t="s">
        <v>509</v>
      </c>
      <c r="D257" s="7"/>
      <c r="E257" s="7">
        <v>0</v>
      </c>
      <c r="G257" s="67">
        <v>0</v>
      </c>
    </row>
    <row r="258" spans="1:7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>
        <v>0</v>
      </c>
      <c r="G258" s="67">
        <v>0</v>
      </c>
    </row>
    <row r="259" spans="1:7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>
        <v>0</v>
      </c>
      <c r="G259" s="67">
        <v>0</v>
      </c>
    </row>
    <row r="260" spans="1:7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>
        <v>0</v>
      </c>
      <c r="G260" s="67">
        <v>0</v>
      </c>
    </row>
    <row r="261" spans="1:7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7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>
        <v>0</v>
      </c>
      <c r="G262" s="67">
        <v>0</v>
      </c>
    </row>
    <row r="263" spans="1:7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>
        <v>0</v>
      </c>
      <c r="G263" s="67">
        <v>0</v>
      </c>
    </row>
    <row r="264" spans="1:7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>
        <v>0</v>
      </c>
      <c r="G264" s="67">
        <v>0</v>
      </c>
    </row>
    <row r="265" spans="1:7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>
        <v>0</v>
      </c>
      <c r="G265" s="67">
        <v>0</v>
      </c>
    </row>
    <row r="266" spans="1:7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7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>
        <v>0</v>
      </c>
      <c r="G267" s="67">
        <v>0</v>
      </c>
    </row>
    <row r="268" spans="1:7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>
        <v>0</v>
      </c>
      <c r="G268" s="67">
        <v>0</v>
      </c>
    </row>
    <row r="269" spans="1:7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>
        <v>0</v>
      </c>
      <c r="G269" s="67">
        <v>0</v>
      </c>
    </row>
    <row r="270" spans="1:7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>
        <v>0</v>
      </c>
      <c r="G270" s="67">
        <v>0</v>
      </c>
    </row>
    <row r="271" spans="1:7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>
        <v>0</v>
      </c>
      <c r="G271" s="67">
        <v>0</v>
      </c>
    </row>
    <row r="272" spans="1:7" x14ac:dyDescent="0.2">
      <c r="A272" s="38">
        <v>5176</v>
      </c>
      <c r="B272" s="39" t="s">
        <v>538</v>
      </c>
      <c r="C272" s="40" t="s">
        <v>539</v>
      </c>
      <c r="D272" s="5"/>
      <c r="E272" s="5">
        <v>0</v>
      </c>
      <c r="G272" s="67">
        <v>0</v>
      </c>
    </row>
    <row r="273" spans="1:7" x14ac:dyDescent="0.2">
      <c r="A273" s="38">
        <v>5177</v>
      </c>
      <c r="B273" s="49" t="s">
        <v>540</v>
      </c>
      <c r="C273" s="40" t="s">
        <v>541</v>
      </c>
      <c r="D273" s="5"/>
      <c r="E273" s="5">
        <v>0</v>
      </c>
      <c r="G273" s="67">
        <v>0</v>
      </c>
    </row>
    <row r="274" spans="1:7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7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7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>
        <v>0</v>
      </c>
      <c r="G276" s="72">
        <v>0</v>
      </c>
    </row>
    <row r="277" spans="1:7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>
        <v>0</v>
      </c>
      <c r="G277" s="72">
        <v>0</v>
      </c>
    </row>
    <row r="278" spans="1:7" s="72" customFormat="1" x14ac:dyDescent="0.2">
      <c r="A278" s="38">
        <v>5314</v>
      </c>
      <c r="B278" s="39" t="s">
        <v>550</v>
      </c>
      <c r="C278" s="40" t="s">
        <v>551</v>
      </c>
      <c r="D278" s="5"/>
      <c r="E278" s="5">
        <v>0</v>
      </c>
      <c r="G278" s="72">
        <v>0</v>
      </c>
    </row>
    <row r="279" spans="1:7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7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>
        <v>0</v>
      </c>
      <c r="G280" s="72">
        <v>0</v>
      </c>
    </row>
    <row r="281" spans="1:7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7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>
        <v>0</v>
      </c>
      <c r="G282" s="72">
        <v>0</v>
      </c>
    </row>
    <row r="283" spans="1:7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>
        <v>0</v>
      </c>
      <c r="G283" s="72">
        <v>0</v>
      </c>
    </row>
    <row r="284" spans="1:7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7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>
        <v>0</v>
      </c>
      <c r="G285" s="72">
        <v>0</v>
      </c>
    </row>
    <row r="286" spans="1:7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>
        <v>0</v>
      </c>
      <c r="G286" s="72">
        <v>0</v>
      </c>
    </row>
    <row r="287" spans="1:7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7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7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>
        <v>0</v>
      </c>
      <c r="G289" s="72">
        <v>0</v>
      </c>
    </row>
    <row r="290" spans="1:7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>
        <v>0</v>
      </c>
      <c r="G290" s="72">
        <v>0</v>
      </c>
    </row>
    <row r="291" spans="1:7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>
        <v>0</v>
      </c>
      <c r="G291" s="72">
        <v>0</v>
      </c>
    </row>
    <row r="292" spans="1:7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>
        <v>0</v>
      </c>
      <c r="G292" s="72">
        <v>0</v>
      </c>
    </row>
    <row r="293" spans="1:7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7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>
        <v>0</v>
      </c>
      <c r="G294" s="72">
        <v>0</v>
      </c>
    </row>
    <row r="295" spans="1:7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>
        <v>0</v>
      </c>
      <c r="G295" s="72">
        <v>0</v>
      </c>
    </row>
    <row r="296" spans="1:7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>
        <v>0</v>
      </c>
      <c r="G296" s="72">
        <v>0</v>
      </c>
    </row>
    <row r="297" spans="1:7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7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>
        <v>0</v>
      </c>
      <c r="G298" s="72">
        <v>0</v>
      </c>
    </row>
    <row r="299" spans="1:7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7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>
        <v>0</v>
      </c>
      <c r="G300" s="72">
        <v>0</v>
      </c>
    </row>
    <row r="301" spans="1:7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>
        <v>0</v>
      </c>
      <c r="G301" s="72">
        <v>0</v>
      </c>
    </row>
    <row r="302" spans="1:7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>
        <v>0</v>
      </c>
      <c r="G302" s="72">
        <v>0</v>
      </c>
    </row>
    <row r="303" spans="1:7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>
        <v>0</v>
      </c>
      <c r="G303" s="72">
        <v>0</v>
      </c>
    </row>
    <row r="304" spans="1:7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>
        <v>0</v>
      </c>
      <c r="G304" s="72">
        <v>0</v>
      </c>
    </row>
    <row r="305" spans="1:7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>
        <v>0</v>
      </c>
      <c r="G305" s="72">
        <v>0</v>
      </c>
    </row>
    <row r="306" spans="1:7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7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>
        <v>0</v>
      </c>
      <c r="G307" s="72">
        <v>0</v>
      </c>
    </row>
    <row r="308" spans="1:7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>
        <v>0</v>
      </c>
      <c r="G308" s="72">
        <v>0</v>
      </c>
    </row>
    <row r="309" spans="1:7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>
        <v>0</v>
      </c>
      <c r="G309" s="72">
        <v>0</v>
      </c>
    </row>
    <row r="310" spans="1:7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>
        <v>0</v>
      </c>
      <c r="G310" s="72">
        <v>0</v>
      </c>
    </row>
    <row r="311" spans="1:7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7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>
        <v>0</v>
      </c>
      <c r="G312" s="72">
        <v>0</v>
      </c>
    </row>
    <row r="313" spans="1:7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>
        <v>0</v>
      </c>
      <c r="G313" s="72">
        <v>0</v>
      </c>
    </row>
    <row r="314" spans="1:7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>
        <v>0</v>
      </c>
      <c r="G314" s="72">
        <v>0</v>
      </c>
    </row>
    <row r="315" spans="1:7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>
        <v>0</v>
      </c>
      <c r="G315" s="72">
        <v>0</v>
      </c>
    </row>
    <row r="316" spans="1:7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>
        <v>0</v>
      </c>
      <c r="G316" s="72">
        <v>0</v>
      </c>
    </row>
    <row r="317" spans="1:7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>
        <v>0</v>
      </c>
      <c r="G317" s="72">
        <v>0</v>
      </c>
    </row>
    <row r="318" spans="1:7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>
        <v>0</v>
      </c>
      <c r="G318" s="72">
        <v>0</v>
      </c>
    </row>
    <row r="319" spans="1:7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7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7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>
        <v>0</v>
      </c>
      <c r="G321" s="67">
        <v>0</v>
      </c>
    </row>
    <row r="322" spans="1:7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>
        <v>0</v>
      </c>
      <c r="G322" s="67">
        <v>0</v>
      </c>
    </row>
    <row r="323" spans="1:7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>
        <v>0</v>
      </c>
      <c r="G323" s="67">
        <v>0</v>
      </c>
    </row>
    <row r="324" spans="1:7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>
        <v>0</v>
      </c>
      <c r="G324" s="67">
        <v>0</v>
      </c>
    </row>
    <row r="325" spans="1:7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7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>
        <v>0</v>
      </c>
      <c r="G326" s="67">
        <v>0</v>
      </c>
    </row>
    <row r="327" spans="1:7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>
        <v>0</v>
      </c>
      <c r="G327" s="67">
        <v>0</v>
      </c>
    </row>
    <row r="328" spans="1:7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>
        <v>0</v>
      </c>
      <c r="G328" s="67">
        <v>0</v>
      </c>
    </row>
    <row r="329" spans="1:7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>
        <v>0</v>
      </c>
      <c r="G329" s="67">
        <v>0</v>
      </c>
    </row>
    <row r="330" spans="1:7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>
        <v>0</v>
      </c>
      <c r="G330" s="67">
        <v>0</v>
      </c>
    </row>
    <row r="331" spans="1:7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>
        <v>0</v>
      </c>
      <c r="G331" s="67">
        <v>0</v>
      </c>
    </row>
    <row r="332" spans="1:7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>
        <v>0</v>
      </c>
      <c r="G332" s="67">
        <v>0</v>
      </c>
    </row>
    <row r="333" spans="1:7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>
        <v>0</v>
      </c>
      <c r="G333" s="67">
        <v>0</v>
      </c>
    </row>
    <row r="334" spans="1:7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7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  <c r="F335" s="75">
        <v>0</v>
      </c>
      <c r="G335" s="75">
        <v>0</v>
      </c>
    </row>
    <row r="336" spans="1:7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  <c r="F336" s="75">
        <v>0</v>
      </c>
      <c r="G336" s="75">
        <v>0</v>
      </c>
    </row>
    <row r="337" spans="1:7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  <c r="F337" s="75">
        <v>0</v>
      </c>
      <c r="G337" s="75">
        <v>0</v>
      </c>
    </row>
    <row r="338" spans="1:7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7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  <c r="F339" s="75">
        <v>0</v>
      </c>
      <c r="G339" s="75">
        <v>0</v>
      </c>
    </row>
    <row r="340" spans="1:7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  <c r="F340" s="75">
        <v>0</v>
      </c>
      <c r="G340" s="75">
        <v>0</v>
      </c>
    </row>
    <row r="341" spans="1:7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  <c r="F341" s="75">
        <v>0</v>
      </c>
      <c r="G341" s="75">
        <v>0</v>
      </c>
    </row>
    <row r="342" spans="1:7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  <c r="F342" s="75">
        <v>0</v>
      </c>
      <c r="G342" s="75">
        <v>0</v>
      </c>
    </row>
    <row r="343" spans="1:7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  <c r="F343" s="75">
        <v>0</v>
      </c>
      <c r="G343" s="75">
        <v>0</v>
      </c>
    </row>
    <row r="344" spans="1:7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  <c r="F344" s="75">
        <v>0</v>
      </c>
      <c r="G344" s="75">
        <v>0</v>
      </c>
    </row>
    <row r="345" spans="1:7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  <c r="F345" s="75">
        <v>0</v>
      </c>
      <c r="G345" s="75">
        <v>0</v>
      </c>
    </row>
    <row r="346" spans="1:7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  <c r="F346" s="75">
        <v>0</v>
      </c>
      <c r="G346" s="75">
        <v>0</v>
      </c>
    </row>
    <row r="347" spans="1:7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7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  <c r="F348" s="75">
        <v>0</v>
      </c>
      <c r="G348" s="75">
        <v>0</v>
      </c>
    </row>
    <row r="349" spans="1:7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  <c r="F349" s="75">
        <v>0</v>
      </c>
      <c r="G349" s="75">
        <v>0</v>
      </c>
    </row>
    <row r="350" spans="1:7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  <c r="F350" s="75">
        <v>0</v>
      </c>
      <c r="G350" s="75">
        <v>0</v>
      </c>
    </row>
    <row r="351" spans="1:7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  <c r="F351" s="75">
        <v>0</v>
      </c>
      <c r="G351" s="75">
        <v>0</v>
      </c>
    </row>
    <row r="352" spans="1:7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7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  <c r="F353" s="77">
        <v>0</v>
      </c>
      <c r="G353" s="77">
        <v>0</v>
      </c>
    </row>
    <row r="354" spans="1:7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  <c r="F354" s="77">
        <v>0</v>
      </c>
      <c r="G354" s="77">
        <v>0</v>
      </c>
    </row>
    <row r="355" spans="1:7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  <c r="F355" s="77">
        <v>0</v>
      </c>
      <c r="G355" s="77">
        <v>0</v>
      </c>
    </row>
    <row r="356" spans="1:7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  <c r="F356" s="77">
        <v>0</v>
      </c>
      <c r="G356" s="77">
        <v>0</v>
      </c>
    </row>
    <row r="357" spans="1:7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7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  <c r="F358" s="77">
        <v>0</v>
      </c>
      <c r="G358" s="77">
        <v>0</v>
      </c>
    </row>
    <row r="359" spans="1:7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  <c r="F359" s="77">
        <v>0</v>
      </c>
      <c r="G359" s="77">
        <v>0</v>
      </c>
    </row>
    <row r="360" spans="1:7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  <c r="F360" s="77">
        <v>0</v>
      </c>
      <c r="G360" s="77">
        <v>0</v>
      </c>
    </row>
    <row r="361" spans="1:7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  <c r="F361" s="77">
        <v>0</v>
      </c>
      <c r="G361" s="77">
        <v>0</v>
      </c>
    </row>
    <row r="362" spans="1:7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  <c r="F362" s="77">
        <v>0</v>
      </c>
      <c r="G362" s="77">
        <v>0</v>
      </c>
    </row>
    <row r="363" spans="1:7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  <c r="F363" s="77">
        <v>0</v>
      </c>
      <c r="G363" s="77">
        <v>0</v>
      </c>
    </row>
    <row r="364" spans="1:7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  <c r="F364" s="77">
        <v>0</v>
      </c>
      <c r="G364" s="77">
        <v>0</v>
      </c>
    </row>
    <row r="365" spans="1:7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  <c r="F365" s="77">
        <v>0</v>
      </c>
      <c r="G365" s="77">
        <v>0</v>
      </c>
    </row>
    <row r="366" spans="1:7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  <c r="F366" s="72">
        <v>0</v>
      </c>
      <c r="G366" s="72">
        <v>0</v>
      </c>
    </row>
    <row r="367" spans="1:7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7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  <c r="F368" s="72">
        <v>0</v>
      </c>
      <c r="G368" s="72">
        <v>0</v>
      </c>
    </row>
    <row r="369" spans="1:7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  <c r="F369" s="72">
        <v>0</v>
      </c>
      <c r="G369" s="72">
        <v>0</v>
      </c>
    </row>
    <row r="370" spans="1:7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  <c r="F370" s="78">
        <v>0</v>
      </c>
      <c r="G370" s="78">
        <v>0</v>
      </c>
    </row>
    <row r="371" spans="1:7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7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7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  <c r="F373" s="77">
        <v>0</v>
      </c>
      <c r="G373" s="77">
        <v>0</v>
      </c>
    </row>
    <row r="374" spans="1:7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7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  <c r="F375" s="77">
        <v>0</v>
      </c>
      <c r="G375" s="77">
        <v>0</v>
      </c>
    </row>
    <row r="376" spans="1:7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  <c r="F376" s="77">
        <v>0</v>
      </c>
      <c r="G376" s="77">
        <v>0</v>
      </c>
    </row>
    <row r="377" spans="1:7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  <c r="F377" s="77">
        <v>0</v>
      </c>
      <c r="G377" s="77">
        <v>0</v>
      </c>
    </row>
    <row r="378" spans="1:7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  <c r="F378" s="77">
        <v>0</v>
      </c>
      <c r="G378" s="77">
        <v>0</v>
      </c>
    </row>
    <row r="379" spans="1:7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  <c r="F379" s="77">
        <v>0</v>
      </c>
      <c r="G379" s="77">
        <v>0</v>
      </c>
    </row>
    <row r="380" spans="1:7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  <c r="F380" s="77">
        <v>0</v>
      </c>
      <c r="G380" s="77">
        <v>0</v>
      </c>
    </row>
    <row r="381" spans="1:7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  <c r="F381" s="77">
        <v>0</v>
      </c>
      <c r="G381" s="77">
        <v>0</v>
      </c>
    </row>
    <row r="382" spans="1:7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  <c r="F382" s="77">
        <v>0</v>
      </c>
      <c r="G382" s="77">
        <v>0</v>
      </c>
    </row>
    <row r="383" spans="1:7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  <c r="F383" s="80">
        <v>0</v>
      </c>
      <c r="G383" s="80">
        <v>0</v>
      </c>
    </row>
    <row r="384" spans="1:7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  <c r="F384" s="80">
        <v>0</v>
      </c>
      <c r="G384" s="80">
        <v>0</v>
      </c>
    </row>
    <row r="385" spans="1:7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7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  <c r="F386" s="72">
        <v>0</v>
      </c>
      <c r="G386" s="72">
        <v>0</v>
      </c>
    </row>
    <row r="387" spans="1:7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  <c r="F387" s="72">
        <v>0</v>
      </c>
      <c r="G387" s="72">
        <v>0</v>
      </c>
    </row>
    <row r="388" spans="1:7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  <c r="F388" s="72">
        <v>0</v>
      </c>
      <c r="G388" s="72">
        <v>0</v>
      </c>
    </row>
    <row r="389" spans="1:7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  <c r="F389" s="72">
        <v>0</v>
      </c>
      <c r="G389" s="72">
        <v>0</v>
      </c>
    </row>
    <row r="390" spans="1:7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  <c r="F390" s="72">
        <v>0</v>
      </c>
      <c r="G390" s="72">
        <v>0</v>
      </c>
    </row>
    <row r="391" spans="1:7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  <c r="F391" s="72">
        <v>0</v>
      </c>
      <c r="G391" s="72">
        <v>0</v>
      </c>
    </row>
    <row r="392" spans="1:7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  <c r="F392" s="72">
        <v>0</v>
      </c>
      <c r="G392" s="72">
        <v>0</v>
      </c>
    </row>
    <row r="393" spans="1:7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  <c r="F393" s="72">
        <v>0</v>
      </c>
      <c r="G393" s="72">
        <v>0</v>
      </c>
    </row>
    <row r="394" spans="1:7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  <c r="F394" s="72">
        <v>0</v>
      </c>
      <c r="G394" s="72">
        <v>0</v>
      </c>
    </row>
    <row r="395" spans="1:7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7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  <c r="F396" s="72">
        <v>0</v>
      </c>
      <c r="G396" s="72">
        <v>0</v>
      </c>
    </row>
    <row r="397" spans="1:7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  <c r="F397" s="72">
        <v>0</v>
      </c>
      <c r="G397" s="72">
        <v>0</v>
      </c>
    </row>
    <row r="398" spans="1:7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  <c r="F398" s="72">
        <v>0</v>
      </c>
      <c r="G398" s="72">
        <v>0</v>
      </c>
    </row>
    <row r="399" spans="1:7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  <c r="F399" s="72">
        <v>0</v>
      </c>
      <c r="G399" s="72">
        <v>0</v>
      </c>
    </row>
    <row r="400" spans="1:7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  <c r="F400" s="72">
        <v>0</v>
      </c>
      <c r="G400" s="72">
        <v>0</v>
      </c>
    </row>
    <row r="401" spans="1:7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  <c r="F401" s="72">
        <v>0</v>
      </c>
      <c r="G401" s="72">
        <v>0</v>
      </c>
    </row>
    <row r="402" spans="1:7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  <c r="F402" s="72">
        <v>0</v>
      </c>
      <c r="G402" s="72">
        <v>0</v>
      </c>
    </row>
    <row r="403" spans="1:7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  <c r="F403" s="72">
        <v>0</v>
      </c>
      <c r="G403" s="72">
        <v>0</v>
      </c>
    </row>
    <row r="404" spans="1:7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  <c r="F404" s="72">
        <v>0</v>
      </c>
      <c r="G404" s="72">
        <v>0</v>
      </c>
    </row>
    <row r="405" spans="1:7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7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  <c r="F406" s="72">
        <v>0</v>
      </c>
      <c r="G406" s="72">
        <v>0</v>
      </c>
    </row>
    <row r="407" spans="1:7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  <c r="F407" s="72">
        <v>0</v>
      </c>
      <c r="G407" s="72">
        <v>0</v>
      </c>
    </row>
    <row r="408" spans="1:7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  <c r="F408" s="72">
        <v>0</v>
      </c>
      <c r="G408" s="72">
        <v>0</v>
      </c>
    </row>
    <row r="409" spans="1:7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  <c r="F409" s="72">
        <v>0</v>
      </c>
      <c r="G409" s="72">
        <v>0</v>
      </c>
    </row>
    <row r="410" spans="1:7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7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  <c r="F411" s="72">
        <v>0</v>
      </c>
      <c r="G411" s="72">
        <v>0</v>
      </c>
    </row>
    <row r="412" spans="1:7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  <c r="F412" s="72">
        <v>0</v>
      </c>
      <c r="G412" s="72">
        <v>0</v>
      </c>
    </row>
    <row r="413" spans="1:7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  <c r="F413" s="72">
        <v>0</v>
      </c>
      <c r="G413" s="72">
        <v>0</v>
      </c>
    </row>
    <row r="414" spans="1:7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  <c r="F414" s="72">
        <v>0</v>
      </c>
      <c r="G414" s="72">
        <v>0</v>
      </c>
    </row>
    <row r="415" spans="1:7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7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  <c r="F416" s="72">
        <v>0</v>
      </c>
      <c r="G416" s="72">
        <v>0</v>
      </c>
    </row>
    <row r="417" spans="1:7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  <c r="F417" s="72">
        <v>0</v>
      </c>
      <c r="G417" s="72">
        <v>0</v>
      </c>
    </row>
    <row r="418" spans="1:7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  <c r="F418" s="72">
        <v>0</v>
      </c>
      <c r="G418" s="72">
        <v>0</v>
      </c>
    </row>
    <row r="419" spans="1:7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  <c r="F419" s="72">
        <v>0</v>
      </c>
      <c r="G419" s="72">
        <v>0</v>
      </c>
    </row>
    <row r="420" spans="1:7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  <c r="F420" s="72">
        <v>0</v>
      </c>
      <c r="G420" s="72">
        <v>0</v>
      </c>
    </row>
    <row r="421" spans="1:7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  <c r="F421" s="72">
        <v>0</v>
      </c>
      <c r="G421" s="72">
        <v>0</v>
      </c>
    </row>
    <row r="422" spans="1:7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  <c r="F422" s="72">
        <v>0</v>
      </c>
      <c r="G422" s="72">
        <v>0</v>
      </c>
    </row>
    <row r="423" spans="1:7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  <c r="F423" s="72">
        <v>0</v>
      </c>
      <c r="G423" s="72">
        <v>0</v>
      </c>
    </row>
    <row r="424" spans="1:7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7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  <c r="F425" s="72">
        <v>0</v>
      </c>
      <c r="G425" s="72">
        <v>0</v>
      </c>
    </row>
    <row r="426" spans="1:7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  <c r="F426" s="72">
        <v>0</v>
      </c>
      <c r="G426" s="72">
        <v>0</v>
      </c>
    </row>
    <row r="427" spans="1:7" ht="15" customHeight="1" x14ac:dyDescent="0.2"/>
    <row r="428" spans="1:7" ht="15" customHeight="1" x14ac:dyDescent="0.2"/>
    <row r="429" spans="1:7" ht="15" customHeight="1" x14ac:dyDescent="0.2"/>
    <row r="430" spans="1:7" ht="15" customHeight="1" x14ac:dyDescent="0.2"/>
    <row r="431" spans="1:7" ht="15" customHeight="1" x14ac:dyDescent="0.2"/>
    <row r="432" spans="1:7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Josipa Čiček</cp:lastModifiedBy>
  <cp:lastPrinted>2026-02-02T21:53:35Z</cp:lastPrinted>
  <dcterms:created xsi:type="dcterms:W3CDTF">2026-02-02T21:26:17Z</dcterms:created>
  <dcterms:modified xsi:type="dcterms:W3CDTF">2026-02-06T09:55:11Z</dcterms:modified>
</cp:coreProperties>
</file>